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4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Dhirendra\"/>
    </mc:Choice>
  </mc:AlternateContent>
  <xr:revisionPtr revIDLastSave="0" documentId="13_ncr:1_{A9D06BE6-C53B-438E-802A-7C97B08528B2}" xr6:coauthVersionLast="47" xr6:coauthVersionMax="47" xr10:uidLastSave="{00000000-0000-0000-0000-000000000000}"/>
  <bookViews>
    <workbookView xWindow="-108" yWindow="-108" windowWidth="23256" windowHeight="12456" activeTab="1" xr2:uid="{AE2557A8-1C78-4123-B880-0A082A1D97F2}"/>
  </bookViews>
  <sheets>
    <sheet name="DashBoard" sheetId="3" r:id="rId1"/>
    <sheet name="Entry Data" sheetId="1" r:id="rId2"/>
    <sheet name="Help Sheet" sheetId="4" r:id="rId3"/>
  </sheets>
  <definedNames>
    <definedName name="ChartData">_xlfn.ANCHORARRAY('Help Sheet'!$A$2)</definedName>
    <definedName name="EXPENSE">Table1[Amount]</definedName>
    <definedName name="Months">Table1[Months]</definedName>
  </definedNames>
  <calcPr calcId="191029"/>
  <pivotCaches>
    <pivotCache cacheId="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6" i="1" l="1"/>
  <c r="B10" i="1"/>
  <c r="B9" i="1"/>
  <c r="B8" i="1"/>
  <c r="B17" i="3"/>
  <c r="H3" i="1"/>
  <c r="H4" i="1"/>
  <c r="H5" i="1"/>
  <c r="B3" i="1"/>
  <c r="B4" i="1"/>
  <c r="B5" i="1"/>
  <c r="B6" i="1"/>
  <c r="B7" i="1"/>
  <c r="B4" i="3"/>
  <c r="B20" i="3" l="1" a="1"/>
  <c r="C4" i="3"/>
  <c r="A2" i="4" a="1"/>
  <c r="D4" i="3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<sst xmlns="http://schemas.openxmlformats.org/spreadsheetml/2006/main" count="51" uniqueCount="33">
  <si>
    <t>Date</t>
  </si>
  <si>
    <t>Description</t>
  </si>
  <si>
    <t>Category</t>
  </si>
  <si>
    <t>Amount</t>
  </si>
  <si>
    <t>Coffee</t>
  </si>
  <si>
    <t>Food</t>
  </si>
  <si>
    <t>Uber</t>
  </si>
  <si>
    <t>Transport</t>
  </si>
  <si>
    <t>Netflix</t>
  </si>
  <si>
    <t>Bills</t>
  </si>
  <si>
    <t>Entertainment</t>
  </si>
  <si>
    <t>Total Income</t>
  </si>
  <si>
    <t>Total Expense</t>
  </si>
  <si>
    <t>Net Balance</t>
  </si>
  <si>
    <t xml:space="preserve">Months </t>
  </si>
  <si>
    <t>Months</t>
  </si>
  <si>
    <t>Expense Entry</t>
  </si>
  <si>
    <t>Income Entry</t>
  </si>
  <si>
    <t>Salary</t>
  </si>
  <si>
    <t>Jan 26</t>
  </si>
  <si>
    <t>Feb 26</t>
  </si>
  <si>
    <t>Mobile Re-charge</t>
  </si>
  <si>
    <t>Other Source</t>
  </si>
  <si>
    <t>Row Labels</t>
  </si>
  <si>
    <t>Grand Total</t>
  </si>
  <si>
    <t>Sum of Amount</t>
  </si>
  <si>
    <t>Expense Tracker</t>
  </si>
  <si>
    <t>Business</t>
  </si>
  <si>
    <t>Facebook</t>
  </si>
  <si>
    <t>Other</t>
  </si>
  <si>
    <t>Youtube</t>
  </si>
  <si>
    <t>Refresh after any Entry</t>
  </si>
  <si>
    <t>Mar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</si>
</sst>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_-[$$-409]* #,##0.00_ ;_-[$$-409]* \-#,##0.00\ ;_-[$$-409]* &quot;-&quot;??_ ;_-@_ 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20"/>
      <color theme="0" tint="-0.14999847407452621"/>
      <name val="Aptos Narrow"/>
      <family val="2"/>
      <scheme val="minor"/>
    </font>
    <font>
      <b/>
      <sz val="14"/>
      <color theme="0" tint="-0.14999847407452621"/>
      <name val="Aptos Narrow"/>
      <family val="2"/>
      <scheme val="minor"/>
    </font>
    <font>
      <b/>
      <sz val="12"/>
      <color rgb="FF00B050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0" fontId="4" fillId="0" borderId="0" xfId="0" applyFont="1"/>
    <xf numFmtId="0" fontId="5" fillId="0" borderId="0" xfId="0" applyFont="1"/>
    <xf numFmtId="0" fontId="3" fillId="2" borderId="2" xfId="0" applyFont="1" applyFill="1" applyBorder="1" applyAlignment="1">
      <alignment horizontal="center" vertical="center" wrapText="1"/>
    </xf>
    <xf numFmtId="16" fontId="0" fillId="3" borderId="2" xfId="0" applyNumberFormat="1" applyFill="1" applyBorder="1" applyAlignment="1">
      <alignment horizontal="center" vertical="center" wrapText="1"/>
    </xf>
    <xf numFmtId="16" fontId="0" fillId="0" borderId="2" xfId="0" applyNumberFormat="1" applyBorder="1" applyAlignment="1">
      <alignment horizontal="center" vertical="center" wrapText="1"/>
    </xf>
    <xf numFmtId="164" fontId="0" fillId="3" borderId="2" xfId="0" applyNumberFormat="1" applyFill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0" xfId="0" applyFont="1" applyFill="1"/>
    <xf numFmtId="0" fontId="3" fillId="5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16" fontId="0" fillId="3" borderId="1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164" fontId="0" fillId="3" borderId="3" xfId="0" applyNumberFormat="1" applyFill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64" fontId="10" fillId="0" borderId="0" xfId="1" applyNumberFormat="1" applyFont="1"/>
    <xf numFmtId="164" fontId="11" fillId="0" borderId="0" xfId="0" applyNumberFormat="1" applyFont="1" applyAlignment="1">
      <alignment horizontal="center" vertical="center"/>
    </xf>
    <xf numFmtId="164" fontId="2" fillId="0" borderId="0" xfId="0" applyNumberFormat="1" applyFont="1"/>
    <xf numFmtId="0" fontId="8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</cellXfs>
  <cellStyles count="2">
    <cellStyle name="Currency" xfId="1" builtinId="4"/>
    <cellStyle name="Normal" xfId="0" builtinId="0"/>
  </cellStyles>
  <dxfs count="15">
    <dxf>
      <font>
        <color rgb="FF00B050"/>
      </font>
    </dxf>
    <dxf>
      <font>
        <color rgb="FFFF0000"/>
      </font>
    </dxf>
    <dxf>
      <font>
        <color rgb="FF9C5700"/>
      </font>
      <fill>
        <patternFill>
          <bgColor rgb="FFFFEB9C"/>
        </patternFill>
      </fill>
    </dxf>
    <dxf>
      <numFmt numFmtId="21" formatCode="dd/mmm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ptos Narrow"/>
        <family val="2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</dxf>
    <dxf>
      <numFmt numFmtId="164" formatCode="_-[$$-409]* #,##0.00_ ;_-[$$-409]* \-#,##0.00\ ;_-[$$-409]* &quot;-&quot;??_ ;_-@_ 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21" formatCode="dd/mmm"/>
      <alignment horizontal="center" vertical="center" textRotation="0" wrapText="1" indent="0" justifyLastLine="0" shrinkToFit="0" readingOrder="0"/>
    </dxf>
    <dxf>
      <numFmt numFmtId="21" formatCode="dd/mmm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[Stop Losing Money_Track Every Expense in Excel Pro Version.xlsx]Entry Data!PivotTable1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</a:t>
            </a:r>
            <a:r>
              <a:rPr lang="en-US" baseline="0"/>
              <a:t> Wise Expense </a:t>
            </a:r>
            <a:endParaRPr lang="en-US"/>
          </a:p>
        </c:rich>
      </c:tx>
      <c:layout>
        <c:manualLayout>
          <c:xMode val="edge"/>
          <c:yMode val="edge"/>
          <c:x val="0.31570954249093425"/>
          <c:y val="8.0645161290322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chemeClr val="accent2">
                <a:lumMod val="20000"/>
                <a:lumOff val="80000"/>
              </a:schemeClr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bg2">
              <a:lumMod val="50000"/>
            </a:schemeClr>
          </a:solidFill>
          <a:ln>
            <a:noFill/>
          </a:ln>
          <a:effectLst/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chemeClr val="accent2">
                <a:lumMod val="20000"/>
                <a:lumOff val="80000"/>
              </a:schemeClr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bg2">
              <a:lumMod val="50000"/>
            </a:schemeClr>
          </a:solidFill>
          <a:ln>
            <a:noFill/>
          </a:ln>
          <a:effectLst/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chemeClr val="accent2">
                <a:lumMod val="20000"/>
                <a:lumOff val="80000"/>
              </a:schemeClr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bg2">
              <a:lumMod val="50000"/>
            </a:schemeClr>
          </a:solidFill>
          <a:ln>
            <a:noFill/>
          </a:ln>
          <a:effectLst/>
        </c:spP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'Entry Data'!$N$1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C49-434A-913A-F3625852FE92}"/>
              </c:ext>
            </c:extLst>
          </c:dPt>
          <c:dLbls>
            <c:spPr>
              <a:solidFill>
                <a:schemeClr val="accent2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'Entry Data'!$M$2:$M$5</c:f>
              <c:strCache>
                <c:ptCount val="3"/>
                <c:pt idx="0">
                  <c:v>Feb 26</c:v>
                </c:pt>
                <c:pt idx="1">
                  <c:v>Jan 26</c:v>
                </c:pt>
                <c:pt idx="2">
                  <c:v>Mar 26</c:v>
                </c:pt>
              </c:strCache>
            </c:strRef>
          </c:cat>
          <c:val>
            <c:numRef>
              <c:f>'Entry Data'!$N$2:$N$5</c:f>
              <c:numCache>
                <c:formatCode>_-[$$-409]* #,##0.00_ ;_-[$$-409]* \-#,##0.00\ ;_-[$$-409]* "-"??_ ;_-@_ </c:formatCode>
                <c:ptCount val="3"/>
                <c:pt idx="0">
                  <c:v>47</c:v>
                </c:pt>
                <c:pt idx="1">
                  <c:v>32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49-434A-913A-F3625852FE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24960783"/>
        <c:axId val="170595023"/>
      </c:barChart>
      <c:catAx>
        <c:axId val="1424960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595023"/>
        <c:crosses val="autoZero"/>
        <c:auto val="1"/>
        <c:lblAlgn val="ctr"/>
        <c:lblOffset val="100"/>
        <c:noMultiLvlLbl val="0"/>
      </c:catAx>
      <c:valAx>
        <c:axId val="170595023"/>
        <c:scaling>
          <c:orientation val="minMax"/>
        </c:scaling>
        <c:delete val="1"/>
        <c:axPos val="l"/>
        <c:numFmt formatCode="_-[$$-409]* #,##0.00_ ;_-[$$-409]* \-#,##0.00\ ;_-[$$-409]* &quot;-&quot;??_ ;_-@_ " sourceLinked="1"/>
        <c:majorTickMark val="none"/>
        <c:minorTickMark val="none"/>
        <c:tickLblPos val="nextTo"/>
        <c:crossAx val="1424960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072934814729869"/>
          <c:y val="4.0208483827118821E-2"/>
          <c:w val="0.61551458167014372"/>
          <c:h val="0.92590314931830975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16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B1D-4B42-937C-2F9EDB43A6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'Help Sheet'!$A$2:$A$2</c:f>
              <c:strCache>
                <c:ptCount val="1"/>
                <c:pt idx="0">
                  <c:v>Food</c:v>
                </c:pt>
              </c:strCache>
            </c:strRef>
          </c:cat>
          <c:val>
            <c:numRef>
              <c:f>'Help Sheet'!$B$2:$B$2</c:f>
              <c:numCache>
                <c:formatCode>_-[$$-409]* #,##0.00_ ;_-[$$-409]* \-#,##0.00\ ;_-[$$-409]* "-"??_ ;_-@_ 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1D-4B42-937C-2F9EDB43A67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952500</xdr:colOff>
      <xdr:row>4</xdr:row>
      <xdr:rowOff>129540</xdr:rowOff>
    </xdr:from>
    <xdr:to>
      <xdr:col>10</xdr:col>
      <xdr:colOff>15240</xdr:colOff>
      <xdr:row>14</xdr:row>
      <xdr:rowOff>99060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ABF19A8-80E5-4FF7-9A17-4A73911D4E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33169</xdr:rowOff>
    </xdr:from>
    <xdr:to>
      <xdr:col>4</xdr:col>
      <xdr:colOff>510988</xdr:colOff>
      <xdr:row>14</xdr:row>
      <xdr:rowOff>158675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745A8A-6C90-4F77-A066-6680EF4237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60946</xdr:colOff>
      <xdr:row>7</xdr:row>
      <xdr:rowOff>0</xdr:rowOff>
    </xdr:from>
    <xdr:to>
      <xdr:col>17</xdr:col>
      <xdr:colOff>251769</xdr:colOff>
      <xdr:row>20</xdr:row>
      <xdr:rowOff>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E5D8A7-110D-E61F-657A-9146540E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90106" y="1341120"/>
          <a:ext cx="2019623" cy="2377804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hirendra Shukla" refreshedDate="46144.499561921293" createdVersion="8" refreshedVersion="8" minRefreshableVersion="3" recordCount="8" xr:uid="{D2B58EEF-6296-4C99-B4E7-CC139F0186CA}">
  <cacheSource type="worksheet">
    <worksheetSource name="Table1"/>
  </cacheSource>
  <cacheFields count="5">
    <cacheField name="Date" numFmtId="16">
      <sharedItems containsSemiMixedTypes="0" containsNonDate="0" containsDate="1" containsString="0" minDate="2026-01-01T00:00:00" maxDate="2026-03-02T00:00:00" count="6">
        <d v="2026-01-01T00:00:00"/>
        <d v="2026-01-02T00:00:00"/>
        <d v="2026-01-03T00:00:00"/>
        <d v="2026-02-03T00:00:00"/>
        <d v="2026-02-04T00:00:00"/>
        <d v="2026-03-01T00:00:00"/>
      </sharedItems>
    </cacheField>
    <cacheField name="Months" numFmtId="16">
      <sharedItems count="3">
        <s v="Jan 26"/>
        <s v="Feb 26"/>
        <s v="Mar 26"/>
      </sharedItems>
    </cacheField>
    <cacheField name="Description" numFmtId="0">
      <sharedItems/>
    </cacheField>
    <cacheField name="Category" numFmtId="0">
      <sharedItems/>
    </cacheField>
    <cacheField name="Amount" numFmtId="164">
      <sharedItems containsSemiMixedTypes="0" containsString="0" containsNumber="1" containsInteger="1" minValue="5" maxValue="1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">
  <r>
    <x v="0"/>
    <x v="0"/>
    <s v="Coffee"/>
    <s v="Food"/>
    <n v="5"/>
  </r>
  <r>
    <x v="1"/>
    <x v="0"/>
    <s v="Uber"/>
    <s v="Bills"/>
    <n v="12"/>
  </r>
  <r>
    <x v="2"/>
    <x v="0"/>
    <s v="Uber"/>
    <s v="Transport"/>
    <n v="15"/>
  </r>
  <r>
    <x v="3"/>
    <x v="1"/>
    <s v="Netflix"/>
    <s v="Entertainment"/>
    <n v="15"/>
  </r>
  <r>
    <x v="4"/>
    <x v="1"/>
    <s v="Mobile Re-charge"/>
    <s v="Bills"/>
    <n v="12"/>
  </r>
  <r>
    <x v="4"/>
    <x v="1"/>
    <s v="Facebook"/>
    <s v="Business"/>
    <n v="10"/>
  </r>
  <r>
    <x v="4"/>
    <x v="1"/>
    <s v="Youtube"/>
    <s v="Other"/>
    <n v="10"/>
  </r>
  <r>
    <x v="5"/>
    <x v="2"/>
    <s v="Coffee"/>
    <s v="Food"/>
    <n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D127768-2B60-487B-9A99-AD44BCF0DE5D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8">
  <location ref="M1:N5" firstHeaderRow="1" firstDataRow="1" firstDataCol="1"/>
  <pivotFields count="5">
    <pivotField numFmtId="16" showAll="0"/>
    <pivotField axis="axisRow" showAll="0">
      <items count="4">
        <item x="1"/>
        <item x="0"/>
        <item x="2"/>
        <item t="default"/>
      </items>
    </pivotField>
    <pivotField showAll="0"/>
    <pivotField showAll="0"/>
    <pivotField dataField="1" numFmtId="164" showAll="0"/>
  </pivotFields>
  <rowFields count="1">
    <field x="1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Amount" fld="4" baseField="0" baseItem="0" numFmtId="164"/>
  </dataFields>
  <chartFormats count="4">
    <chartFormat chart="4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B0A4CCF-01A2-4398-B226-966D1005DE63}" name="Table1" displayName="Table1" ref="A2:E10" totalsRowShown="0" headerRowDxfId="14" dataDxfId="13">
  <autoFilter ref="A2:E10" xr:uid="{1B0A4CCF-01A2-4398-B226-966D1005DE63}"/>
  <tableColumns count="5">
    <tableColumn id="1" xr3:uid="{69321180-1D51-47C7-A4CA-29BD77A28AF0}" name="Date" dataDxfId="12"/>
    <tableColumn id="5" xr3:uid="{7002A137-88B8-4330-8AFA-69F462D5169E}" name="Months" dataDxfId="11">
      <calculatedColumnFormula>TEXT(Table1[[#This Row],[Date]],"MMM YY")</calculatedColumnFormula>
    </tableColumn>
    <tableColumn id="2" xr3:uid="{8B3C6454-7121-4E8E-8570-D0ACB7E65ECB}" name="Description" dataDxfId="10"/>
    <tableColumn id="3" xr3:uid="{BF298A41-0302-4F7D-8184-2A93591CA927}" name="Category" dataDxfId="9"/>
    <tableColumn id="4" xr3:uid="{7F8DA097-F881-482A-9CC9-F818E0D6B061}" name="Amount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B464BC-673D-4005-854A-52DEDA582CA6}" name="Table2" displayName="Table2" ref="G2:J6" totalsRowShown="0" headerRowDxfId="7" headerRowBorderDxfId="6" tableBorderDxfId="5" totalsRowBorderDxfId="4">
  <autoFilter ref="G2:J6" xr:uid="{38B464BC-673D-4005-854A-52DEDA582CA6}"/>
  <tableColumns count="4">
    <tableColumn id="1" xr3:uid="{6FF9306C-E029-4756-A9A8-D698D13E27CE}" name="Date"/>
    <tableColumn id="2" xr3:uid="{13427939-E5CA-4D68-8682-193C6FF0E305}" name="Months" dataDxfId="3">
      <calculatedColumnFormula>TEXT(Table2[[#This Row],[Date]],"MMM YY")</calculatedColumnFormula>
    </tableColumn>
    <tableColumn id="3" xr3:uid="{B348D90A-F15D-42AF-9609-4374C6F21CDF}" name="Description"/>
    <tableColumn id="4" xr3:uid="{E7386756-040D-458F-8D9E-C79534A82A4E}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1078C-9B42-4CF8-8852-692A73C9B517}">
  <dimension ref="B1:J24"/>
  <sheetViews>
    <sheetView showGridLines="0" topLeftCell="A10" zoomScaleNormal="100" workbookViewId="0">
      <selection activeCell="S12" sqref="S12"/>
    </sheetView>
  </sheetViews>
  <sheetFormatPr defaultRowHeight="18" x14ac:dyDescent="0.35"/>
  <cols>
    <col min="1" max="1" width="2.44140625" customWidth="1"/>
    <col min="2" max="2" width="14.6640625" style="8" bestFit="1" customWidth="1"/>
    <col min="3" max="3" width="15.6640625" style="8" bestFit="1" customWidth="1"/>
    <col min="4" max="4" width="15.109375" style="8" bestFit="1" customWidth="1"/>
    <col min="5" max="5" width="12.5546875" customWidth="1"/>
    <col min="6" max="6" width="13.77734375" bestFit="1" customWidth="1"/>
  </cols>
  <sheetData>
    <row r="1" spans="2:10" ht="31.2" customHeight="1" x14ac:dyDescent="0.3">
      <c r="B1" s="31" t="s">
        <v>26</v>
      </c>
      <c r="C1" s="31"/>
      <c r="D1" s="31"/>
      <c r="E1" s="31"/>
      <c r="F1" s="31"/>
      <c r="G1" s="31"/>
      <c r="H1" s="31"/>
      <c r="I1" s="31"/>
      <c r="J1" s="31"/>
    </row>
    <row r="2" spans="2:10" ht="6.6" customHeight="1" x14ac:dyDescent="0.35"/>
    <row r="3" spans="2:10" ht="15.6" x14ac:dyDescent="0.3">
      <c r="B3" s="15" t="s">
        <v>11</v>
      </c>
      <c r="C3" s="15" t="s">
        <v>12</v>
      </c>
      <c r="D3" s="15" t="s">
        <v>13</v>
      </c>
      <c r="E3" s="7"/>
      <c r="F3" s="15" t="s">
        <v>14</v>
      </c>
      <c r="G3" s="16" t="s">
        <v>32</v>
      </c>
    </row>
    <row r="4" spans="2:10" ht="15.6" x14ac:dyDescent="0.3">
      <c r="B4" s="28">
        <f>SUMIFS(Table2[Amount],Table2[Months],DashBoard!G3)</f>
        <v>5000</v>
      </c>
      <c r="C4" s="29">
        <f>SUMIFS(Table1[Amount],Table1[Months],DashBoard!G3)</f>
        <v>10</v>
      </c>
      <c r="D4" s="30">
        <f>B4-C4</f>
        <v>4990</v>
      </c>
    </row>
    <row r="17" spans="2:6" x14ac:dyDescent="0.3">
      <c r="B17" s="32" t="str">
        <f>"Top 5 Expenses  - " &amp; G3</f>
        <v>Top 5 Expenses  - Mar 26</v>
      </c>
      <c r="C17" s="32"/>
      <c r="D17" s="32"/>
      <c r="E17" s="32"/>
      <c r="F17" s="32"/>
    </row>
    <row r="18" spans="2:6" ht="3.6" customHeight="1" x14ac:dyDescent="0.35"/>
    <row r="19" spans="2:6" ht="14.4" x14ac:dyDescent="0.3">
      <c r="B19" s="25" t="s">
        <v>0</v>
      </c>
      <c r="C19" s="26" t="s">
        <v>15</v>
      </c>
      <c r="D19" s="26" t="s">
        <v>1</v>
      </c>
      <c r="E19" s="26" t="s">
        <v>2</v>
      </c>
      <c r="F19" s="27" t="s">
        <v>3</v>
      </c>
    </row>
    <row r="20" spans="2:6" ht="14.4" x14ac:dyDescent="0.3">
      <c r="B20" s="19" cm="1">
        <f t="array" ref="B20:F20">_xlfn.TAKE(
   _xlfn.SORTBY(
      _xlfn._xlws.FILTER(Table1[], Table1[Months]=DashBoard!G3),
      _xlfn._xlws.FILTER(Table1[Amount], Table1[Months]=DashBoard!G3),
      -1
   ),
5
)</f>
        <v>46082</v>
      </c>
      <c r="C20" s="10" t="str">
        <v>Mar 26</v>
      </c>
      <c r="D20" s="20" t="str">
        <v>Coffee</v>
      </c>
      <c r="E20" s="20" t="str">
        <v>Food</v>
      </c>
      <c r="F20" s="21">
        <v>10</v>
      </c>
    </row>
    <row r="21" spans="2:6" ht="14.4" x14ac:dyDescent="0.3">
      <c r="B21" s="22"/>
      <c r="C21" s="11"/>
      <c r="D21" s="23"/>
      <c r="E21" s="23"/>
      <c r="F21" s="24"/>
    </row>
    <row r="22" spans="2:6" ht="14.4" x14ac:dyDescent="0.3">
      <c r="B22" s="19"/>
      <c r="C22" s="10"/>
      <c r="D22" s="20"/>
      <c r="E22" s="20"/>
      <c r="F22" s="21"/>
    </row>
    <row r="23" spans="2:6" ht="14.4" x14ac:dyDescent="0.3">
      <c r="B23" s="22"/>
      <c r="C23" s="11"/>
      <c r="D23" s="23"/>
      <c r="E23" s="23"/>
      <c r="F23" s="24"/>
    </row>
    <row r="24" spans="2:6" ht="14.4" x14ac:dyDescent="0.3">
      <c r="B24" s="19"/>
      <c r="C24" s="10"/>
      <c r="D24" s="20"/>
      <c r="E24" s="20"/>
      <c r="F24" s="21"/>
    </row>
  </sheetData>
  <mergeCells count="2">
    <mergeCell ref="B1:J1"/>
    <mergeCell ref="B17:F17"/>
  </mergeCells>
  <conditionalFormatting sqref="D4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dataValidations count="1">
    <dataValidation type="list" allowBlank="1" showInputMessage="1" showErrorMessage="1" sqref="G3" xr:uid="{ACD1239E-4E5E-4296-B4D3-D7FE6693A5C1}">
      <formula1>Months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3CE66-E25C-404F-9C1B-C324068D61BE}">
  <dimension ref="A1:N10"/>
  <sheetViews>
    <sheetView showGridLines="0" tabSelected="1" workbookViewId="0">
      <selection activeCell="E5" sqref="E5"/>
    </sheetView>
  </sheetViews>
  <sheetFormatPr defaultRowHeight="14.4" x14ac:dyDescent="0.3"/>
  <cols>
    <col min="1" max="1" width="16.77734375" customWidth="1"/>
    <col min="2" max="2" width="14.5546875" customWidth="1"/>
    <col min="3" max="4" width="16.77734375" customWidth="1"/>
    <col min="5" max="5" width="12.6640625" bestFit="1" customWidth="1"/>
    <col min="6" max="6" width="3" customWidth="1"/>
    <col min="7" max="7" width="9.77734375" bestFit="1" customWidth="1"/>
    <col min="8" max="8" width="16.77734375" customWidth="1"/>
    <col min="9" max="9" width="16.21875" bestFit="1" customWidth="1"/>
    <col min="10" max="10" width="12.6640625" bestFit="1" customWidth="1"/>
    <col min="13" max="13" width="12.44140625" bestFit="1" customWidth="1"/>
    <col min="14" max="14" width="13.5546875" bestFit="1" customWidth="1"/>
  </cols>
  <sheetData>
    <row r="1" spans="1:14" ht="18" x14ac:dyDescent="0.3">
      <c r="A1" s="33" t="s">
        <v>16</v>
      </c>
      <c r="B1" s="33"/>
      <c r="C1" s="33"/>
      <c r="D1" s="33"/>
      <c r="E1" s="33"/>
      <c r="G1" s="33" t="s">
        <v>17</v>
      </c>
      <c r="H1" s="33"/>
      <c r="I1" s="33"/>
      <c r="J1" s="33"/>
      <c r="M1" s="17" t="s">
        <v>23</v>
      </c>
      <c r="N1" t="s">
        <v>25</v>
      </c>
    </row>
    <row r="2" spans="1:14" ht="15.6" x14ac:dyDescent="0.3">
      <c r="A2" s="2" t="s">
        <v>0</v>
      </c>
      <c r="B2" s="2" t="s">
        <v>15</v>
      </c>
      <c r="C2" s="2" t="s">
        <v>1</v>
      </c>
      <c r="D2" s="2" t="s">
        <v>2</v>
      </c>
      <c r="E2" s="2" t="s">
        <v>3</v>
      </c>
      <c r="G2" s="14" t="s">
        <v>0</v>
      </c>
      <c r="H2" s="14" t="s">
        <v>15</v>
      </c>
      <c r="I2" s="14" t="s">
        <v>1</v>
      </c>
      <c r="J2" s="14" t="s">
        <v>3</v>
      </c>
      <c r="M2" s="18" t="s">
        <v>20</v>
      </c>
      <c r="N2" s="6">
        <v>47</v>
      </c>
    </row>
    <row r="3" spans="1:14" x14ac:dyDescent="0.3">
      <c r="A3" s="3">
        <v>46023</v>
      </c>
      <c r="B3" s="3" t="str">
        <f>TEXT(Table1[[#This Row],[Date]],"MMM YY")</f>
        <v>Jan 26</v>
      </c>
      <c r="C3" s="1" t="s">
        <v>4</v>
      </c>
      <c r="D3" s="1" t="s">
        <v>5</v>
      </c>
      <c r="E3" s="4">
        <v>5</v>
      </c>
      <c r="G3" s="10">
        <v>46023</v>
      </c>
      <c r="H3" s="10" t="str">
        <f>TEXT(Table2[[#This Row],[Date]],"MMM YY")</f>
        <v>Jan 26</v>
      </c>
      <c r="I3" s="10" t="s">
        <v>18</v>
      </c>
      <c r="J3" s="12">
        <v>5000</v>
      </c>
      <c r="M3" s="18" t="s">
        <v>19</v>
      </c>
      <c r="N3" s="6">
        <v>32</v>
      </c>
    </row>
    <row r="4" spans="1:14" x14ac:dyDescent="0.3">
      <c r="A4" s="3">
        <v>46024</v>
      </c>
      <c r="B4" s="3" t="str">
        <f>TEXT(Table1[[#This Row],[Date]],"MMM YY")</f>
        <v>Jan 26</v>
      </c>
      <c r="C4" s="1" t="s">
        <v>6</v>
      </c>
      <c r="D4" s="1" t="s">
        <v>9</v>
      </c>
      <c r="E4" s="4">
        <v>12</v>
      </c>
      <c r="G4" s="11">
        <v>46054</v>
      </c>
      <c r="H4" s="11" t="str">
        <f>TEXT(Table2[[#This Row],[Date]],"MMM YY")</f>
        <v>Feb 26</v>
      </c>
      <c r="I4" s="11" t="s">
        <v>18</v>
      </c>
      <c r="J4" s="13">
        <v>5000</v>
      </c>
      <c r="M4" s="18" t="s">
        <v>32</v>
      </c>
      <c r="N4" s="6">
        <v>10</v>
      </c>
    </row>
    <row r="5" spans="1:14" x14ac:dyDescent="0.3">
      <c r="A5" s="3">
        <v>46025</v>
      </c>
      <c r="B5" s="3" t="str">
        <f>TEXT(Table1[[#This Row],[Date]],"MMM YY")</f>
        <v>Jan 26</v>
      </c>
      <c r="C5" s="1" t="s">
        <v>6</v>
      </c>
      <c r="D5" s="1" t="s">
        <v>7</v>
      </c>
      <c r="E5" s="4">
        <v>15</v>
      </c>
      <c r="G5" s="10">
        <v>46058</v>
      </c>
      <c r="H5" s="10" t="str">
        <f>TEXT(Table2[[#This Row],[Date]],"MMM YY")</f>
        <v>Feb 26</v>
      </c>
      <c r="I5" s="10" t="s">
        <v>22</v>
      </c>
      <c r="J5" s="12">
        <v>60</v>
      </c>
      <c r="M5" s="18" t="s">
        <v>24</v>
      </c>
      <c r="N5" s="6">
        <v>89</v>
      </c>
    </row>
    <row r="6" spans="1:14" x14ac:dyDescent="0.3">
      <c r="A6" s="3">
        <v>46056</v>
      </c>
      <c r="B6" s="3" t="str">
        <f>TEXT(Table1[[#This Row],[Date]],"MMM YY")</f>
        <v>Feb 26</v>
      </c>
      <c r="C6" s="1" t="s">
        <v>8</v>
      </c>
      <c r="D6" s="1" t="s">
        <v>10</v>
      </c>
      <c r="E6" s="4">
        <v>15</v>
      </c>
      <c r="G6" s="11">
        <v>46082</v>
      </c>
      <c r="H6" s="11" t="str">
        <f>TEXT(Table2[[#This Row],[Date]],"MMM YY")</f>
        <v>Mar 26</v>
      </c>
      <c r="I6" s="11" t="s">
        <v>18</v>
      </c>
      <c r="J6" s="13">
        <v>5000</v>
      </c>
    </row>
    <row r="7" spans="1:14" x14ac:dyDescent="0.3">
      <c r="A7" s="3">
        <v>46057</v>
      </c>
      <c r="B7" s="3" t="str">
        <f>TEXT(Table1[[#This Row],[Date]],"MMM YY")</f>
        <v>Feb 26</v>
      </c>
      <c r="C7" s="1" t="s">
        <v>21</v>
      </c>
      <c r="D7" s="1" t="s">
        <v>9</v>
      </c>
      <c r="E7" s="4">
        <v>12</v>
      </c>
    </row>
    <row r="8" spans="1:14" x14ac:dyDescent="0.3">
      <c r="A8" s="3">
        <v>46057</v>
      </c>
      <c r="B8" s="3" t="str">
        <f>TEXT(Table1[[#This Row],[Date]],"MMM YY")</f>
        <v>Feb 26</v>
      </c>
      <c r="C8" s="1" t="s">
        <v>28</v>
      </c>
      <c r="D8" s="1" t="s">
        <v>27</v>
      </c>
      <c r="E8" s="4">
        <v>10</v>
      </c>
      <c r="M8" s="34" t="s">
        <v>31</v>
      </c>
      <c r="N8" s="34"/>
    </row>
    <row r="9" spans="1:14" x14ac:dyDescent="0.3">
      <c r="A9" s="3">
        <v>46057</v>
      </c>
      <c r="B9" s="3" t="str">
        <f>TEXT(Table1[[#This Row],[Date]],"MMM YY")</f>
        <v>Feb 26</v>
      </c>
      <c r="C9" s="1" t="s">
        <v>30</v>
      </c>
      <c r="D9" s="1" t="s">
        <v>29</v>
      </c>
      <c r="E9" s="4">
        <v>10</v>
      </c>
    </row>
    <row r="10" spans="1:14" x14ac:dyDescent="0.3">
      <c r="A10" s="3">
        <v>46082</v>
      </c>
      <c r="B10" s="3" t="str">
        <f>TEXT(Table1[[#This Row],[Date]],"MMM YY")</f>
        <v>Mar 26</v>
      </c>
      <c r="C10" s="1" t="s">
        <v>4</v>
      </c>
      <c r="D10" s="1" t="s">
        <v>5</v>
      </c>
      <c r="E10" s="4">
        <v>10</v>
      </c>
    </row>
  </sheetData>
  <mergeCells count="3">
    <mergeCell ref="A1:E1"/>
    <mergeCell ref="G1:J1"/>
    <mergeCell ref="M8:N8"/>
  </mergeCells>
  <dataValidations count="1">
    <dataValidation type="list" allowBlank="1" showInputMessage="1" showErrorMessage="1" sqref="D3:D10" xr:uid="{D6299987-29CA-4C4A-9ABE-5B63F5CAE63E}">
      <formula1>"Food,Transport,Bills,Entertainment,Business,Other"</formula1>
    </dataValidation>
  </dataValidations>
  <pageMargins left="0.7" right="0.7" top="0.75" bottom="0.75" header="0.3" footer="0.3"/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2AE66-F084-43E0-B666-1A46755AA75D}">
  <dimension ref="A1:B16"/>
  <sheetViews>
    <sheetView showGridLines="0" workbookViewId="0">
      <selection activeCell="A2" sqref="A2"/>
    </sheetView>
  </sheetViews>
  <sheetFormatPr defaultRowHeight="14.4" x14ac:dyDescent="0.3"/>
  <cols>
    <col min="1" max="1" width="12.33203125" bestFit="1" customWidth="1"/>
    <col min="2" max="2" width="11.44140625" customWidth="1"/>
  </cols>
  <sheetData>
    <row r="1" spans="1:2" ht="15.6" x14ac:dyDescent="0.3">
      <c r="A1" s="9" t="s">
        <v>2</v>
      </c>
      <c r="B1" s="9" t="s">
        <v>3</v>
      </c>
    </row>
    <row r="2" spans="1:2" x14ac:dyDescent="0.3">
      <c r="A2" t="str" cm="1">
        <f t="array" ref="A2:B2">_xlfn.LET(
   _xlpm.cat, _xlfn.UNIQUE(_xlfn._xlws.FILTER(Table1[Category], Table1[Months]=DashBoard!G3)),
   _xlpm.amt, SUMIFS(Table1[Amount], Table1[Category], _xlpm.cat, Table1[Months], DashBoard!G3),
   _xlfn.HSTACK(_xlpm.cat, _xlpm.amt)
)</f>
        <v>Food</v>
      </c>
      <c r="B2" s="5">
        <v>10</v>
      </c>
    </row>
    <row r="3" spans="1:2" x14ac:dyDescent="0.3">
      <c r="B3" s="5"/>
    </row>
    <row r="4" spans="1:2" x14ac:dyDescent="0.3">
      <c r="B4" s="5"/>
    </row>
    <row r="5" spans="1:2" x14ac:dyDescent="0.3">
      <c r="B5" s="5"/>
    </row>
    <row r="6" spans="1:2" x14ac:dyDescent="0.3">
      <c r="B6" s="6"/>
    </row>
    <row r="7" spans="1:2" x14ac:dyDescent="0.3">
      <c r="B7" s="6"/>
    </row>
    <row r="8" spans="1:2" x14ac:dyDescent="0.3">
      <c r="B8" s="6"/>
    </row>
    <row r="9" spans="1:2" x14ac:dyDescent="0.3">
      <c r="B9" s="6"/>
    </row>
    <row r="10" spans="1:2" x14ac:dyDescent="0.3">
      <c r="B10" s="6"/>
    </row>
    <row r="11" spans="1:2" x14ac:dyDescent="0.3">
      <c r="B11" s="6"/>
    </row>
    <row r="12" spans="1:2" x14ac:dyDescent="0.3">
      <c r="B12" s="6"/>
    </row>
    <row r="13" spans="1:2" x14ac:dyDescent="0.3">
      <c r="B13" s="6"/>
    </row>
    <row r="14" spans="1:2" x14ac:dyDescent="0.3">
      <c r="B14" s="6"/>
    </row>
    <row r="15" spans="1:2" x14ac:dyDescent="0.3">
      <c r="B15" s="6"/>
    </row>
    <row r="16" spans="1:2" x14ac:dyDescent="0.3">
      <c r="B1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DashBoard</vt:lpstr>
      <vt:lpstr>Entry Data</vt:lpstr>
      <vt:lpstr>Help Sheet</vt:lpstr>
      <vt:lpstr>EXPENSE</vt:lpstr>
      <vt:lpstr>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Dhirendra Shukla</dc:creator>
  <cp:lastModifiedBy>Dhirendra Shukla</cp:lastModifiedBy>
  <dcterms:created xsi:type="dcterms:W3CDTF">2026-05-01T16:53:56Z</dcterms:created>
  <dcterms:modified xsi:type="dcterms:W3CDTF">2026-05-22T14:50:45Z</dcterms:modified>
</cp:coreProperties>
</file>