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filterPrivacy="1"/>
  <xr:revisionPtr revIDLastSave="0" documentId="13_ncr:1_{0536B4D4-CFCC-4830-9B69-A731982365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2" r:id="rId1"/>
    <sheet name="Hidden_Data" sheetId="5" state="hidden" r:id="rId2"/>
  </sheets>
  <definedNames>
    <definedName name="CashRetentionRate">#REF!</definedName>
    <definedName name="Sel_Department">#REF!</definedName>
    <definedName name="Sel_Quarter">#REF!</definedName>
    <definedName name="Sel_Region">#REF!</definedName>
    <definedName name="Sel_Year">#REF!</definedName>
    <definedName name="StartingCas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5" l="1"/>
  <c r="B48" i="5"/>
  <c r="B47" i="5"/>
  <c r="B46" i="5"/>
  <c r="B42" i="5"/>
  <c r="B41" i="5"/>
  <c r="B40" i="5"/>
  <c r="B39" i="5"/>
  <c r="B35" i="5"/>
  <c r="B34" i="5"/>
  <c r="B33" i="5"/>
  <c r="B32" i="5"/>
  <c r="B31" i="5"/>
  <c r="B30" i="5"/>
  <c r="G26" i="5"/>
  <c r="E26" i="5"/>
  <c r="D26" i="5"/>
  <c r="G25" i="5"/>
  <c r="E25" i="5"/>
  <c r="D25" i="5"/>
  <c r="G24" i="5"/>
  <c r="E24" i="5"/>
  <c r="D24" i="5"/>
  <c r="G23" i="5"/>
  <c r="E23" i="5"/>
  <c r="D23" i="5"/>
  <c r="G22" i="5"/>
  <c r="E22" i="5"/>
  <c r="D22" i="5"/>
  <c r="G21" i="5"/>
  <c r="E21" i="5"/>
  <c r="D21" i="5"/>
  <c r="G20" i="5"/>
  <c r="E20" i="5"/>
  <c r="D20" i="5"/>
  <c r="G19" i="5"/>
  <c r="E19" i="5"/>
  <c r="D19" i="5"/>
  <c r="G18" i="5"/>
  <c r="E18" i="5"/>
  <c r="D18" i="5"/>
  <c r="F18" i="5" s="1"/>
  <c r="G17" i="5"/>
  <c r="E17" i="5"/>
  <c r="D17" i="5"/>
  <c r="G16" i="5"/>
  <c r="E16" i="5"/>
  <c r="D16" i="5"/>
  <c r="G15" i="5"/>
  <c r="E15" i="5"/>
  <c r="D15" i="5"/>
  <c r="G14" i="5"/>
  <c r="E14" i="5"/>
  <c r="D14" i="5"/>
  <c r="G13" i="5"/>
  <c r="E13" i="5"/>
  <c r="D13" i="5"/>
  <c r="G12" i="5"/>
  <c r="E12" i="5"/>
  <c r="D12" i="5"/>
  <c r="G11" i="5"/>
  <c r="E11" i="5"/>
  <c r="D11" i="5"/>
  <c r="G10" i="5"/>
  <c r="E10" i="5"/>
  <c r="D10" i="5"/>
  <c r="G9" i="5"/>
  <c r="E9" i="5"/>
  <c r="D9" i="5"/>
  <c r="G8" i="5"/>
  <c r="E8" i="5"/>
  <c r="D8" i="5"/>
  <c r="G7" i="5"/>
  <c r="E7" i="5"/>
  <c r="D7" i="5"/>
  <c r="G6" i="5"/>
  <c r="E6" i="5"/>
  <c r="D6" i="5"/>
  <c r="G5" i="5"/>
  <c r="E5" i="5"/>
  <c r="D5" i="5"/>
  <c r="G4" i="5"/>
  <c r="E4" i="5"/>
  <c r="D4" i="5"/>
  <c r="G3" i="5"/>
  <c r="E3" i="5"/>
  <c r="D3" i="5"/>
  <c r="F24" i="5" l="1"/>
  <c r="F20" i="5"/>
  <c r="F16" i="5"/>
  <c r="F26" i="5"/>
  <c r="F5" i="5"/>
  <c r="F19" i="5"/>
  <c r="F23" i="5"/>
  <c r="F21" i="5"/>
  <c r="F22" i="5"/>
  <c r="F17" i="5"/>
  <c r="F12" i="5"/>
  <c r="F7" i="5"/>
  <c r="F13" i="5"/>
  <c r="F11" i="5"/>
  <c r="F9" i="5"/>
  <c r="F25" i="5"/>
  <c r="F3" i="5"/>
  <c r="F15" i="5"/>
  <c r="F14" i="5"/>
  <c r="F10" i="5"/>
  <c r="F8" i="5"/>
  <c r="F6" i="5"/>
  <c r="F4" i="5"/>
</calcChain>
</file>

<file path=xl/sharedStrings.xml><?xml version="1.0" encoding="utf-8"?>
<sst xmlns="http://schemas.openxmlformats.org/spreadsheetml/2006/main" count="935" uniqueCount="84">
  <si>
    <t>Department</t>
  </si>
  <si>
    <t>Revenue</t>
  </si>
  <si>
    <t>Finance</t>
  </si>
  <si>
    <t>HR</t>
  </si>
  <si>
    <t>IT</t>
  </si>
  <si>
    <t>Marketing</t>
  </si>
  <si>
    <t>Operations</t>
  </si>
  <si>
    <t>Sales</t>
  </si>
  <si>
    <t>Date</t>
  </si>
  <si>
    <t>Year</t>
  </si>
  <si>
    <t>Quarter</t>
  </si>
  <si>
    <t>Month</t>
  </si>
  <si>
    <t>MonthName</t>
  </si>
  <si>
    <t>Region</t>
  </si>
  <si>
    <t>ProductCategory</t>
  </si>
  <si>
    <t>COGS</t>
  </si>
  <si>
    <t>OpEx</t>
  </si>
  <si>
    <t>D&amp;A</t>
  </si>
  <si>
    <t>Orders</t>
  </si>
  <si>
    <t>Customers</t>
  </si>
  <si>
    <t>Budget</t>
  </si>
  <si>
    <t>SalesManager</t>
  </si>
  <si>
    <t>Q1</t>
  </si>
  <si>
    <t>Jan</t>
  </si>
  <si>
    <t>North</t>
  </si>
  <si>
    <t>Software</t>
  </si>
  <si>
    <t>J. Rivera</t>
  </si>
  <si>
    <t>South</t>
  </si>
  <si>
    <t>L. Novak</t>
  </si>
  <si>
    <t>East</t>
  </si>
  <si>
    <t>Electronics</t>
  </si>
  <si>
    <t>West</t>
  </si>
  <si>
    <t>A. Chen</t>
  </si>
  <si>
    <t>Apparel</t>
  </si>
  <si>
    <t>Feb</t>
  </si>
  <si>
    <t>T. Brandt</t>
  </si>
  <si>
    <t>Home Goods</t>
  </si>
  <si>
    <t>S. Kapoor</t>
  </si>
  <si>
    <t>Mar</t>
  </si>
  <si>
    <t>Q2</t>
  </si>
  <si>
    <t>Apr</t>
  </si>
  <si>
    <t>May</t>
  </si>
  <si>
    <t>M. Okafor</t>
  </si>
  <si>
    <t>Jun</t>
  </si>
  <si>
    <t>Q3</t>
  </si>
  <si>
    <t>Jul</t>
  </si>
  <si>
    <t>Aug</t>
  </si>
  <si>
    <t>Sep</t>
  </si>
  <si>
    <t>Q4</t>
  </si>
  <si>
    <t>Oct</t>
  </si>
  <si>
    <t>Nov</t>
  </si>
  <si>
    <t>Dec</t>
  </si>
  <si>
    <t>Monthly Trend (respects Quarter/Department/Region filters; zeroes months the Year/Quarter filter excludes)</t>
  </si>
  <si>
    <t>Period</t>
  </si>
  <si>
    <t>Expenses</t>
  </si>
  <si>
    <t>Profit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</si>
  <si>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</si>
  <si>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</si>
  <si>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</si>
  <si>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</si>
  <si>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</si>
  <si>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</si>
  <si>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</si>
  <si>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</si>
  <si>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</si>
  <si>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</si>
  <si>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</si>
  <si>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</si>
  <si>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</si>
  <si>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</si>
  <si>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</si>
  <si>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</si>
  <si>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</si>
  <si>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</si>
  <si>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</si>
  <si>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</si>
  <si>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</si>
  <si>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</si>
  <si>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</si>
  <si>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</si>
  <si>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Department (respects Year/Quarter/Region filters)</t>
  </si>
  <si>
    <t>Region (respects Year/Quarter/Department filters)</t>
  </si>
  <si>
    <t>Product Category (respects all 4 filters)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</si>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</sst>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B1730"/>
      </patternFill>
    </fill>
    <fill>
      <patternFill patternType="solid">
        <fgColor rgb="FFF7F9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166" fontId="0" fillId="0" borderId="0" xfId="0" applyNumberFormat="1"/>
    <xf numFmtId="16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66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7F"/>
  </sheetPr>
  <dimension ref="A1:P145"/>
  <sheetViews>
    <sheetView tabSelected="1" workbookViewId="0">
      <pane ySplit="1" topLeftCell="A2" activePane="bottomLeft" state="frozen"/>
      <selection pane="bottomLeft" activeCell="H12" sqref="H12"/>
    </sheetView>
  </sheetViews>
  <sheetFormatPr defaultRowHeight="14.4" x14ac:dyDescent="0.3"/>
  <cols>
    <col min="1" max="1" width="10.33203125" style="2" bestFit="1" customWidth="1"/>
    <col min="2" max="2" width="6.88671875" bestFit="1" customWidth="1"/>
    <col min="3" max="3" width="9.6640625" bestFit="1" customWidth="1"/>
    <col min="4" max="4" width="9" bestFit="1" customWidth="1"/>
    <col min="5" max="5" width="14" bestFit="1" customWidth="1"/>
    <col min="6" max="6" width="13.33203125" bestFit="1" customWidth="1"/>
    <col min="7" max="7" width="9" bestFit="1" customWidth="1"/>
    <col min="8" max="8" width="17.5546875" bestFit="1" customWidth="1"/>
    <col min="9" max="9" width="10.5546875" bestFit="1" customWidth="1"/>
    <col min="10" max="10" width="10" bestFit="1" customWidth="1"/>
    <col min="11" max="11" width="9" bestFit="1" customWidth="1"/>
    <col min="12" max="12" width="8" bestFit="1" customWidth="1"/>
    <col min="13" max="13" width="8.77734375" bestFit="1" customWidth="1"/>
    <col min="14" max="14" width="12.109375" bestFit="1" customWidth="1"/>
    <col min="15" max="15" width="10" bestFit="1" customWidth="1"/>
    <col min="16" max="16" width="15" bestFit="1" customWidth="1"/>
  </cols>
  <sheetData>
    <row r="1" spans="1:16" x14ac:dyDescent="0.3">
      <c r="A1" s="3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0</v>
      </c>
      <c r="G1" s="4" t="s">
        <v>13</v>
      </c>
      <c r="H1" s="4" t="s">
        <v>14</v>
      </c>
      <c r="I1" s="4" t="s">
        <v>1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</row>
    <row r="2" spans="1:16" x14ac:dyDescent="0.3">
      <c r="A2" s="2">
        <v>45292</v>
      </c>
      <c r="B2">
        <v>2024</v>
      </c>
      <c r="C2" t="s">
        <v>22</v>
      </c>
      <c r="D2">
        <v>1</v>
      </c>
      <c r="E2" t="s">
        <v>23</v>
      </c>
      <c r="F2" t="s">
        <v>7</v>
      </c>
      <c r="G2" t="s">
        <v>24</v>
      </c>
      <c r="H2" t="s">
        <v>25</v>
      </c>
      <c r="I2">
        <v>186499.52</v>
      </c>
      <c r="J2">
        <v>71242.98</v>
      </c>
      <c r="K2">
        <v>37673.339999999997</v>
      </c>
      <c r="L2">
        <v>4562.5600000000004</v>
      </c>
      <c r="M2">
        <v>780</v>
      </c>
      <c r="N2">
        <v>560</v>
      </c>
      <c r="O2">
        <v>204455.6</v>
      </c>
      <c r="P2" t="s">
        <v>26</v>
      </c>
    </row>
    <row r="3" spans="1:16" x14ac:dyDescent="0.3">
      <c r="A3" s="5">
        <v>45292</v>
      </c>
      <c r="B3" s="1">
        <v>2024</v>
      </c>
      <c r="C3" s="1" t="s">
        <v>22</v>
      </c>
      <c r="D3" s="1">
        <v>1</v>
      </c>
      <c r="E3" s="1" t="s">
        <v>23</v>
      </c>
      <c r="F3" s="1" t="s">
        <v>5</v>
      </c>
      <c r="G3" s="1" t="s">
        <v>27</v>
      </c>
      <c r="H3" s="1" t="s">
        <v>25</v>
      </c>
      <c r="I3" s="1">
        <v>54792.43</v>
      </c>
      <c r="J3" s="1">
        <v>21779.5</v>
      </c>
      <c r="K3" s="1">
        <v>12077.81</v>
      </c>
      <c r="L3" s="1">
        <v>1124.93</v>
      </c>
      <c r="M3" s="1">
        <v>279</v>
      </c>
      <c r="N3" s="1">
        <v>198</v>
      </c>
      <c r="O3" s="1">
        <v>55882.09</v>
      </c>
      <c r="P3" s="1" t="s">
        <v>28</v>
      </c>
    </row>
    <row r="4" spans="1:16" x14ac:dyDescent="0.3">
      <c r="A4" s="2">
        <v>45292</v>
      </c>
      <c r="B4">
        <v>2024</v>
      </c>
      <c r="C4" t="s">
        <v>22</v>
      </c>
      <c r="D4">
        <v>1</v>
      </c>
      <c r="E4" t="s">
        <v>23</v>
      </c>
      <c r="F4" t="s">
        <v>6</v>
      </c>
      <c r="G4" t="s">
        <v>29</v>
      </c>
      <c r="H4" t="s">
        <v>30</v>
      </c>
      <c r="I4">
        <v>115593.99</v>
      </c>
      <c r="J4">
        <v>51964.59</v>
      </c>
      <c r="K4">
        <v>27824</v>
      </c>
      <c r="L4">
        <v>2680.99</v>
      </c>
      <c r="M4">
        <v>540</v>
      </c>
      <c r="N4">
        <v>334</v>
      </c>
      <c r="O4">
        <v>109510.17</v>
      </c>
      <c r="P4" t="s">
        <v>26</v>
      </c>
    </row>
    <row r="5" spans="1:16" x14ac:dyDescent="0.3">
      <c r="A5" s="5">
        <v>45292</v>
      </c>
      <c r="B5" s="1">
        <v>2024</v>
      </c>
      <c r="C5" s="1" t="s">
        <v>22</v>
      </c>
      <c r="D5" s="1">
        <v>1</v>
      </c>
      <c r="E5" s="1" t="s">
        <v>23</v>
      </c>
      <c r="F5" s="1" t="s">
        <v>2</v>
      </c>
      <c r="G5" s="1" t="s">
        <v>31</v>
      </c>
      <c r="H5" s="1" t="s">
        <v>30</v>
      </c>
      <c r="I5" s="1">
        <v>39351.730000000003</v>
      </c>
      <c r="J5" s="1">
        <v>16083.77</v>
      </c>
      <c r="K5" s="1">
        <v>8166.13</v>
      </c>
      <c r="L5" s="1">
        <v>995.22</v>
      </c>
      <c r="M5" s="1">
        <v>214</v>
      </c>
      <c r="N5" s="1">
        <v>142</v>
      </c>
      <c r="O5" s="1">
        <v>36497.22</v>
      </c>
      <c r="P5" s="1" t="s">
        <v>28</v>
      </c>
    </row>
    <row r="6" spans="1:16" x14ac:dyDescent="0.3">
      <c r="A6" s="2">
        <v>45292</v>
      </c>
      <c r="B6">
        <v>2024</v>
      </c>
      <c r="C6" t="s">
        <v>22</v>
      </c>
      <c r="D6">
        <v>1</v>
      </c>
      <c r="E6" t="s">
        <v>23</v>
      </c>
      <c r="F6" t="s">
        <v>3</v>
      </c>
      <c r="G6" t="s">
        <v>29</v>
      </c>
      <c r="H6" t="s">
        <v>30</v>
      </c>
      <c r="I6">
        <v>24157.62</v>
      </c>
      <c r="J6">
        <v>10394.81</v>
      </c>
      <c r="K6">
        <v>6059.6</v>
      </c>
      <c r="L6">
        <v>657.88</v>
      </c>
      <c r="M6">
        <v>123</v>
      </c>
      <c r="N6">
        <v>69</v>
      </c>
      <c r="O6">
        <v>25256.26</v>
      </c>
      <c r="P6" t="s">
        <v>32</v>
      </c>
    </row>
    <row r="7" spans="1:16" x14ac:dyDescent="0.3">
      <c r="A7" s="5">
        <v>45292</v>
      </c>
      <c r="B7" s="1">
        <v>2024</v>
      </c>
      <c r="C7" s="1" t="s">
        <v>22</v>
      </c>
      <c r="D7" s="1">
        <v>1</v>
      </c>
      <c r="E7" s="1" t="s">
        <v>23</v>
      </c>
      <c r="F7" s="1" t="s">
        <v>4</v>
      </c>
      <c r="G7" s="1" t="s">
        <v>24</v>
      </c>
      <c r="H7" s="1" t="s">
        <v>33</v>
      </c>
      <c r="I7" s="1">
        <v>75731.820000000007</v>
      </c>
      <c r="J7" s="1">
        <v>31081.1</v>
      </c>
      <c r="K7" s="1">
        <v>16378.73</v>
      </c>
      <c r="L7" s="1">
        <v>2778.01</v>
      </c>
      <c r="M7" s="1">
        <v>392</v>
      </c>
      <c r="N7" s="1">
        <v>250</v>
      </c>
      <c r="O7" s="1">
        <v>79324.429999999993</v>
      </c>
      <c r="P7" s="1" t="s">
        <v>28</v>
      </c>
    </row>
    <row r="8" spans="1:16" x14ac:dyDescent="0.3">
      <c r="A8" s="2">
        <v>45323</v>
      </c>
      <c r="B8">
        <v>2024</v>
      </c>
      <c r="C8" t="s">
        <v>22</v>
      </c>
      <c r="D8">
        <v>2</v>
      </c>
      <c r="E8" t="s">
        <v>34</v>
      </c>
      <c r="F8" t="s">
        <v>7</v>
      </c>
      <c r="G8" t="s">
        <v>24</v>
      </c>
      <c r="H8" t="s">
        <v>33</v>
      </c>
      <c r="I8">
        <v>191260.54</v>
      </c>
      <c r="J8">
        <v>75179.199999999997</v>
      </c>
      <c r="K8">
        <v>40232.89</v>
      </c>
      <c r="L8">
        <v>7610.35</v>
      </c>
      <c r="M8">
        <v>827</v>
      </c>
      <c r="N8">
        <v>569</v>
      </c>
      <c r="O8">
        <v>200941.22</v>
      </c>
      <c r="P8" t="s">
        <v>26</v>
      </c>
    </row>
    <row r="9" spans="1:16" x14ac:dyDescent="0.3">
      <c r="A9" s="5">
        <v>45323</v>
      </c>
      <c r="B9" s="1">
        <v>2024</v>
      </c>
      <c r="C9" s="1" t="s">
        <v>22</v>
      </c>
      <c r="D9" s="1">
        <v>2</v>
      </c>
      <c r="E9" s="1" t="s">
        <v>34</v>
      </c>
      <c r="F9" s="1" t="s">
        <v>5</v>
      </c>
      <c r="G9" s="1" t="s">
        <v>31</v>
      </c>
      <c r="H9" s="1" t="s">
        <v>25</v>
      </c>
      <c r="I9" s="1">
        <v>64679.12</v>
      </c>
      <c r="J9" s="1">
        <v>26653.82</v>
      </c>
      <c r="K9" s="1">
        <v>11984.72</v>
      </c>
      <c r="L9" s="1">
        <v>2474.8000000000002</v>
      </c>
      <c r="M9" s="1">
        <v>286</v>
      </c>
      <c r="N9" s="1">
        <v>208</v>
      </c>
      <c r="O9" s="1">
        <v>61236.76</v>
      </c>
      <c r="P9" s="1" t="s">
        <v>35</v>
      </c>
    </row>
    <row r="10" spans="1:16" x14ac:dyDescent="0.3">
      <c r="A10" s="2">
        <v>45323</v>
      </c>
      <c r="B10">
        <v>2024</v>
      </c>
      <c r="C10" t="s">
        <v>22</v>
      </c>
      <c r="D10">
        <v>2</v>
      </c>
      <c r="E10" t="s">
        <v>34</v>
      </c>
      <c r="F10" t="s">
        <v>6</v>
      </c>
      <c r="G10" t="s">
        <v>31</v>
      </c>
      <c r="H10" t="s">
        <v>36</v>
      </c>
      <c r="I10">
        <v>120916.64</v>
      </c>
      <c r="J10">
        <v>48510.6</v>
      </c>
      <c r="K10">
        <v>24150.7</v>
      </c>
      <c r="L10">
        <v>3775.91</v>
      </c>
      <c r="M10">
        <v>601</v>
      </c>
      <c r="N10">
        <v>418</v>
      </c>
      <c r="O10">
        <v>132708.56</v>
      </c>
      <c r="P10" t="s">
        <v>32</v>
      </c>
    </row>
    <row r="11" spans="1:16" x14ac:dyDescent="0.3">
      <c r="A11" s="5">
        <v>45323</v>
      </c>
      <c r="B11" s="1">
        <v>2024</v>
      </c>
      <c r="C11" s="1" t="s">
        <v>22</v>
      </c>
      <c r="D11" s="1">
        <v>2</v>
      </c>
      <c r="E11" s="1" t="s">
        <v>34</v>
      </c>
      <c r="F11" s="1" t="s">
        <v>2</v>
      </c>
      <c r="G11" s="1" t="s">
        <v>31</v>
      </c>
      <c r="H11" s="1" t="s">
        <v>30</v>
      </c>
      <c r="I11" s="1">
        <v>44682.26</v>
      </c>
      <c r="J11" s="1">
        <v>17473.740000000002</v>
      </c>
      <c r="K11" s="1">
        <v>9806.92</v>
      </c>
      <c r="L11" s="1">
        <v>1569.05</v>
      </c>
      <c r="M11" s="1">
        <v>179</v>
      </c>
      <c r="N11" s="1">
        <v>105</v>
      </c>
      <c r="O11" s="1">
        <v>41786.67</v>
      </c>
      <c r="P11" s="1" t="s">
        <v>37</v>
      </c>
    </row>
    <row r="12" spans="1:16" x14ac:dyDescent="0.3">
      <c r="A12" s="2">
        <v>45323</v>
      </c>
      <c r="B12">
        <v>2024</v>
      </c>
      <c r="C12" t="s">
        <v>22</v>
      </c>
      <c r="D12">
        <v>2</v>
      </c>
      <c r="E12" t="s">
        <v>34</v>
      </c>
      <c r="F12" t="s">
        <v>3</v>
      </c>
      <c r="G12" t="s">
        <v>29</v>
      </c>
      <c r="H12" t="s">
        <v>36</v>
      </c>
      <c r="I12">
        <v>24798.63</v>
      </c>
      <c r="J12">
        <v>11399.68</v>
      </c>
      <c r="K12">
        <v>5513.46</v>
      </c>
      <c r="L12">
        <v>977.6</v>
      </c>
      <c r="M12">
        <v>99</v>
      </c>
      <c r="N12">
        <v>54</v>
      </c>
      <c r="O12">
        <v>26250.81</v>
      </c>
      <c r="P12" t="s">
        <v>26</v>
      </c>
    </row>
    <row r="13" spans="1:16" x14ac:dyDescent="0.3">
      <c r="A13" s="5">
        <v>45323</v>
      </c>
      <c r="B13" s="1">
        <v>2024</v>
      </c>
      <c r="C13" s="1" t="s">
        <v>22</v>
      </c>
      <c r="D13" s="1">
        <v>2</v>
      </c>
      <c r="E13" s="1" t="s">
        <v>34</v>
      </c>
      <c r="F13" s="1" t="s">
        <v>4</v>
      </c>
      <c r="G13" s="1" t="s">
        <v>24</v>
      </c>
      <c r="H13" s="1" t="s">
        <v>36</v>
      </c>
      <c r="I13" s="1">
        <v>68182.75</v>
      </c>
      <c r="J13" s="1">
        <v>26772.14</v>
      </c>
      <c r="K13" s="1">
        <v>12290.6</v>
      </c>
      <c r="L13" s="1">
        <v>2348.34</v>
      </c>
      <c r="M13" s="1">
        <v>286</v>
      </c>
      <c r="N13" s="1">
        <v>226</v>
      </c>
      <c r="O13" s="1">
        <v>72794.06</v>
      </c>
      <c r="P13" s="1" t="s">
        <v>35</v>
      </c>
    </row>
    <row r="14" spans="1:16" x14ac:dyDescent="0.3">
      <c r="A14" s="2">
        <v>45352</v>
      </c>
      <c r="B14">
        <v>2024</v>
      </c>
      <c r="C14" t="s">
        <v>22</v>
      </c>
      <c r="D14">
        <v>3</v>
      </c>
      <c r="E14" t="s">
        <v>38</v>
      </c>
      <c r="F14" t="s">
        <v>7</v>
      </c>
      <c r="G14" t="s">
        <v>29</v>
      </c>
      <c r="H14" t="s">
        <v>25</v>
      </c>
      <c r="I14">
        <v>184602.48</v>
      </c>
      <c r="J14">
        <v>73086.5</v>
      </c>
      <c r="K14">
        <v>38750.480000000003</v>
      </c>
      <c r="L14">
        <v>4288.5</v>
      </c>
      <c r="M14">
        <v>720</v>
      </c>
      <c r="N14">
        <v>562</v>
      </c>
      <c r="O14">
        <v>203444.59</v>
      </c>
      <c r="P14" t="s">
        <v>26</v>
      </c>
    </row>
    <row r="15" spans="1:16" x14ac:dyDescent="0.3">
      <c r="A15" s="5">
        <v>45352</v>
      </c>
      <c r="B15" s="1">
        <v>2024</v>
      </c>
      <c r="C15" s="1" t="s">
        <v>22</v>
      </c>
      <c r="D15" s="1">
        <v>3</v>
      </c>
      <c r="E15" s="1" t="s">
        <v>38</v>
      </c>
      <c r="F15" s="1" t="s">
        <v>5</v>
      </c>
      <c r="G15" s="1" t="s">
        <v>24</v>
      </c>
      <c r="H15" s="1" t="s">
        <v>30</v>
      </c>
      <c r="I15" s="1">
        <v>56670.63</v>
      </c>
      <c r="J15" s="1">
        <v>23180.47</v>
      </c>
      <c r="K15" s="1">
        <v>14667.82</v>
      </c>
      <c r="L15" s="1">
        <v>2047.82</v>
      </c>
      <c r="M15" s="1">
        <v>284</v>
      </c>
      <c r="N15" s="1">
        <v>173</v>
      </c>
      <c r="O15" s="1">
        <v>58077.11</v>
      </c>
      <c r="P15" s="1" t="s">
        <v>35</v>
      </c>
    </row>
    <row r="16" spans="1:16" x14ac:dyDescent="0.3">
      <c r="A16" s="2">
        <v>45352</v>
      </c>
      <c r="B16">
        <v>2024</v>
      </c>
      <c r="C16" t="s">
        <v>22</v>
      </c>
      <c r="D16">
        <v>3</v>
      </c>
      <c r="E16" t="s">
        <v>38</v>
      </c>
      <c r="F16" t="s">
        <v>6</v>
      </c>
      <c r="G16" t="s">
        <v>29</v>
      </c>
      <c r="H16" t="s">
        <v>25</v>
      </c>
      <c r="I16">
        <v>122535.7</v>
      </c>
      <c r="J16">
        <v>47242.05</v>
      </c>
      <c r="K16">
        <v>29512.5</v>
      </c>
      <c r="L16">
        <v>4327.5600000000004</v>
      </c>
      <c r="M16">
        <v>644</v>
      </c>
      <c r="N16">
        <v>430</v>
      </c>
      <c r="O16">
        <v>125103.66</v>
      </c>
      <c r="P16" t="s">
        <v>32</v>
      </c>
    </row>
    <row r="17" spans="1:16" x14ac:dyDescent="0.3">
      <c r="A17" s="5">
        <v>45352</v>
      </c>
      <c r="B17" s="1">
        <v>2024</v>
      </c>
      <c r="C17" s="1" t="s">
        <v>22</v>
      </c>
      <c r="D17" s="1">
        <v>3</v>
      </c>
      <c r="E17" s="1" t="s">
        <v>38</v>
      </c>
      <c r="F17" s="1" t="s">
        <v>2</v>
      </c>
      <c r="G17" s="1" t="s">
        <v>31</v>
      </c>
      <c r="H17" s="1" t="s">
        <v>30</v>
      </c>
      <c r="I17" s="1">
        <v>44473.66</v>
      </c>
      <c r="J17" s="1">
        <v>19587.14</v>
      </c>
      <c r="K17" s="1">
        <v>10459.73</v>
      </c>
      <c r="L17" s="1">
        <v>1523.62</v>
      </c>
      <c r="M17" s="1">
        <v>209</v>
      </c>
      <c r="N17" s="1">
        <v>150</v>
      </c>
      <c r="O17" s="1">
        <v>43679.92</v>
      </c>
      <c r="P17" s="1" t="s">
        <v>32</v>
      </c>
    </row>
    <row r="18" spans="1:16" x14ac:dyDescent="0.3">
      <c r="A18" s="2">
        <v>45352</v>
      </c>
      <c r="B18">
        <v>2024</v>
      </c>
      <c r="C18" t="s">
        <v>22</v>
      </c>
      <c r="D18">
        <v>3</v>
      </c>
      <c r="E18" t="s">
        <v>38</v>
      </c>
      <c r="F18" t="s">
        <v>3</v>
      </c>
      <c r="G18" t="s">
        <v>27</v>
      </c>
      <c r="H18" t="s">
        <v>30</v>
      </c>
      <c r="I18">
        <v>24190.45</v>
      </c>
      <c r="J18">
        <v>9846.65</v>
      </c>
      <c r="K18">
        <v>5492.8</v>
      </c>
      <c r="L18">
        <v>595.14</v>
      </c>
      <c r="M18">
        <v>122</v>
      </c>
      <c r="N18">
        <v>69</v>
      </c>
      <c r="O18">
        <v>25130.07</v>
      </c>
      <c r="P18" t="s">
        <v>26</v>
      </c>
    </row>
    <row r="19" spans="1:16" x14ac:dyDescent="0.3">
      <c r="A19" s="5">
        <v>45352</v>
      </c>
      <c r="B19" s="1">
        <v>2024</v>
      </c>
      <c r="C19" s="1" t="s">
        <v>22</v>
      </c>
      <c r="D19" s="1">
        <v>3</v>
      </c>
      <c r="E19" s="1" t="s">
        <v>38</v>
      </c>
      <c r="F19" s="1" t="s">
        <v>4</v>
      </c>
      <c r="G19" s="1" t="s">
        <v>31</v>
      </c>
      <c r="H19" s="1" t="s">
        <v>33</v>
      </c>
      <c r="I19" s="1">
        <v>76835.73</v>
      </c>
      <c r="J19" s="1">
        <v>29633.13</v>
      </c>
      <c r="K19" s="1">
        <v>15293.41</v>
      </c>
      <c r="L19" s="1">
        <v>2564.7399999999998</v>
      </c>
      <c r="M19" s="1">
        <v>389</v>
      </c>
      <c r="N19" s="1">
        <v>226</v>
      </c>
      <c r="O19" s="1">
        <v>84965.96</v>
      </c>
      <c r="P19" s="1" t="s">
        <v>37</v>
      </c>
    </row>
    <row r="20" spans="1:16" x14ac:dyDescent="0.3">
      <c r="A20" s="2">
        <v>45383</v>
      </c>
      <c r="B20">
        <v>2024</v>
      </c>
      <c r="C20" t="s">
        <v>39</v>
      </c>
      <c r="D20">
        <v>4</v>
      </c>
      <c r="E20" t="s">
        <v>40</v>
      </c>
      <c r="F20" t="s">
        <v>7</v>
      </c>
      <c r="G20" t="s">
        <v>24</v>
      </c>
      <c r="H20" t="s">
        <v>30</v>
      </c>
      <c r="I20">
        <v>197184.13</v>
      </c>
      <c r="J20">
        <v>77933.63</v>
      </c>
      <c r="K20">
        <v>37022.199999999997</v>
      </c>
      <c r="L20">
        <v>5643.61</v>
      </c>
      <c r="M20">
        <v>921</v>
      </c>
      <c r="N20">
        <v>614</v>
      </c>
      <c r="O20">
        <v>209093.4</v>
      </c>
      <c r="P20" t="s">
        <v>37</v>
      </c>
    </row>
    <row r="21" spans="1:16" x14ac:dyDescent="0.3">
      <c r="A21" s="5">
        <v>45383</v>
      </c>
      <c r="B21" s="1">
        <v>2024</v>
      </c>
      <c r="C21" s="1" t="s">
        <v>39</v>
      </c>
      <c r="D21" s="1">
        <v>4</v>
      </c>
      <c r="E21" s="1" t="s">
        <v>40</v>
      </c>
      <c r="F21" s="1" t="s">
        <v>5</v>
      </c>
      <c r="G21" s="1" t="s">
        <v>31</v>
      </c>
      <c r="H21" s="1" t="s">
        <v>33</v>
      </c>
      <c r="I21" s="1">
        <v>64746.2</v>
      </c>
      <c r="J21" s="1">
        <v>28750.38</v>
      </c>
      <c r="K21" s="1">
        <v>12220.3</v>
      </c>
      <c r="L21" s="1">
        <v>1543.02</v>
      </c>
      <c r="M21" s="1">
        <v>290</v>
      </c>
      <c r="N21" s="1">
        <v>169</v>
      </c>
      <c r="O21" s="1">
        <v>60885.21</v>
      </c>
      <c r="P21" s="1" t="s">
        <v>26</v>
      </c>
    </row>
    <row r="22" spans="1:16" x14ac:dyDescent="0.3">
      <c r="A22" s="2">
        <v>45383</v>
      </c>
      <c r="B22">
        <v>2024</v>
      </c>
      <c r="C22" t="s">
        <v>39</v>
      </c>
      <c r="D22">
        <v>4</v>
      </c>
      <c r="E22" t="s">
        <v>40</v>
      </c>
      <c r="F22" t="s">
        <v>6</v>
      </c>
      <c r="G22" t="s">
        <v>27</v>
      </c>
      <c r="H22" t="s">
        <v>33</v>
      </c>
      <c r="I22">
        <v>122431.46</v>
      </c>
      <c r="J22">
        <v>54960.45</v>
      </c>
      <c r="K22">
        <v>27427.83</v>
      </c>
      <c r="L22">
        <v>2572.5</v>
      </c>
      <c r="M22">
        <v>470</v>
      </c>
      <c r="N22">
        <v>356</v>
      </c>
      <c r="O22">
        <v>136288.15</v>
      </c>
      <c r="P22" t="s">
        <v>37</v>
      </c>
    </row>
    <row r="23" spans="1:16" x14ac:dyDescent="0.3">
      <c r="A23" s="5">
        <v>45383</v>
      </c>
      <c r="B23" s="1">
        <v>2024</v>
      </c>
      <c r="C23" s="1" t="s">
        <v>39</v>
      </c>
      <c r="D23" s="1">
        <v>4</v>
      </c>
      <c r="E23" s="1" t="s">
        <v>40</v>
      </c>
      <c r="F23" s="1" t="s">
        <v>2</v>
      </c>
      <c r="G23" s="1" t="s">
        <v>31</v>
      </c>
      <c r="H23" s="1" t="s">
        <v>36</v>
      </c>
      <c r="I23" s="1">
        <v>41161.449999999997</v>
      </c>
      <c r="J23" s="1">
        <v>16345.2</v>
      </c>
      <c r="K23" s="1">
        <v>8729.65</v>
      </c>
      <c r="L23" s="1">
        <v>871.5</v>
      </c>
      <c r="M23" s="1">
        <v>195</v>
      </c>
      <c r="N23" s="1">
        <v>155</v>
      </c>
      <c r="O23" s="1">
        <v>39446.86</v>
      </c>
      <c r="P23" s="1" t="s">
        <v>37</v>
      </c>
    </row>
    <row r="24" spans="1:16" x14ac:dyDescent="0.3">
      <c r="A24" s="2">
        <v>45383</v>
      </c>
      <c r="B24">
        <v>2024</v>
      </c>
      <c r="C24" t="s">
        <v>39</v>
      </c>
      <c r="D24">
        <v>4</v>
      </c>
      <c r="E24" t="s">
        <v>40</v>
      </c>
      <c r="F24" t="s">
        <v>3</v>
      </c>
      <c r="G24" t="s">
        <v>24</v>
      </c>
      <c r="H24" t="s">
        <v>30</v>
      </c>
      <c r="I24">
        <v>26814.41</v>
      </c>
      <c r="J24">
        <v>11756.52</v>
      </c>
      <c r="K24">
        <v>6507.02</v>
      </c>
      <c r="L24">
        <v>891.24</v>
      </c>
      <c r="M24">
        <v>122</v>
      </c>
      <c r="N24">
        <v>72</v>
      </c>
      <c r="O24">
        <v>25417.22</v>
      </c>
      <c r="P24" t="s">
        <v>35</v>
      </c>
    </row>
    <row r="25" spans="1:16" x14ac:dyDescent="0.3">
      <c r="A25" s="5">
        <v>45383</v>
      </c>
      <c r="B25" s="1">
        <v>2024</v>
      </c>
      <c r="C25" s="1" t="s">
        <v>39</v>
      </c>
      <c r="D25" s="1">
        <v>4</v>
      </c>
      <c r="E25" s="1" t="s">
        <v>40</v>
      </c>
      <c r="F25" s="1" t="s">
        <v>4</v>
      </c>
      <c r="G25" s="1" t="s">
        <v>27</v>
      </c>
      <c r="H25" s="1" t="s">
        <v>30</v>
      </c>
      <c r="I25" s="1">
        <v>69546.960000000006</v>
      </c>
      <c r="J25" s="1">
        <v>26706.82</v>
      </c>
      <c r="K25" s="1">
        <v>15171.19</v>
      </c>
      <c r="L25" s="1">
        <v>2669.75</v>
      </c>
      <c r="M25" s="1">
        <v>312</v>
      </c>
      <c r="N25" s="1">
        <v>176</v>
      </c>
      <c r="O25" s="1">
        <v>70362.210000000006</v>
      </c>
      <c r="P25" s="1" t="s">
        <v>28</v>
      </c>
    </row>
    <row r="26" spans="1:16" x14ac:dyDescent="0.3">
      <c r="A26" s="2">
        <v>45413</v>
      </c>
      <c r="B26">
        <v>2024</v>
      </c>
      <c r="C26" t="s">
        <v>39</v>
      </c>
      <c r="D26">
        <v>5</v>
      </c>
      <c r="E26" t="s">
        <v>41</v>
      </c>
      <c r="F26" t="s">
        <v>7</v>
      </c>
      <c r="G26" t="s">
        <v>24</v>
      </c>
      <c r="H26" t="s">
        <v>25</v>
      </c>
      <c r="I26">
        <v>171024.45</v>
      </c>
      <c r="J26">
        <v>76780.66</v>
      </c>
      <c r="K26">
        <v>36308.839999999997</v>
      </c>
      <c r="L26">
        <v>6641.21</v>
      </c>
      <c r="M26">
        <v>758</v>
      </c>
      <c r="N26">
        <v>526</v>
      </c>
      <c r="O26">
        <v>155417.29999999999</v>
      </c>
      <c r="P26" t="s">
        <v>35</v>
      </c>
    </row>
    <row r="27" spans="1:16" x14ac:dyDescent="0.3">
      <c r="A27" s="5">
        <v>45413</v>
      </c>
      <c r="B27" s="1">
        <v>2024</v>
      </c>
      <c r="C27" s="1" t="s">
        <v>39</v>
      </c>
      <c r="D27" s="1">
        <v>5</v>
      </c>
      <c r="E27" s="1" t="s">
        <v>41</v>
      </c>
      <c r="F27" s="1" t="s">
        <v>5</v>
      </c>
      <c r="G27" s="1" t="s">
        <v>29</v>
      </c>
      <c r="H27" s="1" t="s">
        <v>25</v>
      </c>
      <c r="I27" s="1">
        <v>63444.23</v>
      </c>
      <c r="J27" s="1">
        <v>26762.21</v>
      </c>
      <c r="K27" s="1">
        <v>16164.1</v>
      </c>
      <c r="L27" s="1">
        <v>1528.07</v>
      </c>
      <c r="M27" s="1">
        <v>267</v>
      </c>
      <c r="N27" s="1">
        <v>162</v>
      </c>
      <c r="O27" s="1">
        <v>62624.08</v>
      </c>
      <c r="P27" s="1" t="s">
        <v>42</v>
      </c>
    </row>
    <row r="28" spans="1:16" x14ac:dyDescent="0.3">
      <c r="A28" s="2">
        <v>45413</v>
      </c>
      <c r="B28">
        <v>2024</v>
      </c>
      <c r="C28" t="s">
        <v>39</v>
      </c>
      <c r="D28">
        <v>5</v>
      </c>
      <c r="E28" t="s">
        <v>41</v>
      </c>
      <c r="F28" t="s">
        <v>6</v>
      </c>
      <c r="G28" t="s">
        <v>29</v>
      </c>
      <c r="H28" t="s">
        <v>33</v>
      </c>
      <c r="I28">
        <v>135508.29999999999</v>
      </c>
      <c r="J28">
        <v>61637.14</v>
      </c>
      <c r="K28">
        <v>24492.48</v>
      </c>
      <c r="L28">
        <v>4393.6099999999997</v>
      </c>
      <c r="M28">
        <v>602</v>
      </c>
      <c r="N28">
        <v>346</v>
      </c>
      <c r="O28">
        <v>137985.32999999999</v>
      </c>
      <c r="P28" t="s">
        <v>42</v>
      </c>
    </row>
    <row r="29" spans="1:16" x14ac:dyDescent="0.3">
      <c r="A29" s="5">
        <v>45413</v>
      </c>
      <c r="B29" s="1">
        <v>2024</v>
      </c>
      <c r="C29" s="1" t="s">
        <v>39</v>
      </c>
      <c r="D29" s="1">
        <v>5</v>
      </c>
      <c r="E29" s="1" t="s">
        <v>41</v>
      </c>
      <c r="F29" s="1" t="s">
        <v>2</v>
      </c>
      <c r="G29" s="1" t="s">
        <v>24</v>
      </c>
      <c r="H29" s="1" t="s">
        <v>36</v>
      </c>
      <c r="I29" s="1">
        <v>44768.79</v>
      </c>
      <c r="J29" s="1">
        <v>20161.25</v>
      </c>
      <c r="K29" s="1">
        <v>9381.84</v>
      </c>
      <c r="L29" s="1">
        <v>1036.6199999999999</v>
      </c>
      <c r="M29" s="1">
        <v>181</v>
      </c>
      <c r="N29" s="1">
        <v>131</v>
      </c>
      <c r="O29" s="1">
        <v>46316.41</v>
      </c>
      <c r="P29" s="1" t="s">
        <v>35</v>
      </c>
    </row>
    <row r="30" spans="1:16" x14ac:dyDescent="0.3">
      <c r="A30" s="2">
        <v>45413</v>
      </c>
      <c r="B30">
        <v>2024</v>
      </c>
      <c r="C30" t="s">
        <v>39</v>
      </c>
      <c r="D30">
        <v>5</v>
      </c>
      <c r="E30" t="s">
        <v>41</v>
      </c>
      <c r="F30" t="s">
        <v>3</v>
      </c>
      <c r="G30" t="s">
        <v>27</v>
      </c>
      <c r="H30" t="s">
        <v>36</v>
      </c>
      <c r="I30">
        <v>23938.65</v>
      </c>
      <c r="J30">
        <v>10778.38</v>
      </c>
      <c r="K30">
        <v>4815.43</v>
      </c>
      <c r="L30">
        <v>904.74</v>
      </c>
      <c r="M30">
        <v>99</v>
      </c>
      <c r="N30">
        <v>58</v>
      </c>
      <c r="O30">
        <v>23028.66</v>
      </c>
      <c r="P30" t="s">
        <v>32</v>
      </c>
    </row>
    <row r="31" spans="1:16" x14ac:dyDescent="0.3">
      <c r="A31" s="5">
        <v>45413</v>
      </c>
      <c r="B31" s="1">
        <v>2024</v>
      </c>
      <c r="C31" s="1" t="s">
        <v>39</v>
      </c>
      <c r="D31" s="1">
        <v>5</v>
      </c>
      <c r="E31" s="1" t="s">
        <v>41</v>
      </c>
      <c r="F31" s="1" t="s">
        <v>4</v>
      </c>
      <c r="G31" s="1" t="s">
        <v>29</v>
      </c>
      <c r="H31" s="1" t="s">
        <v>30</v>
      </c>
      <c r="I31" s="1">
        <v>75529.960000000006</v>
      </c>
      <c r="J31" s="1">
        <v>33855.019999999997</v>
      </c>
      <c r="K31" s="1">
        <v>16649.27</v>
      </c>
      <c r="L31" s="1">
        <v>1889.94</v>
      </c>
      <c r="M31" s="1">
        <v>298</v>
      </c>
      <c r="N31" s="1">
        <v>167</v>
      </c>
      <c r="O31" s="1">
        <v>78516.61</v>
      </c>
      <c r="P31" s="1" t="s">
        <v>26</v>
      </c>
    </row>
    <row r="32" spans="1:16" x14ac:dyDescent="0.3">
      <c r="A32" s="2">
        <v>45444</v>
      </c>
      <c r="B32">
        <v>2024</v>
      </c>
      <c r="C32" t="s">
        <v>39</v>
      </c>
      <c r="D32">
        <v>6</v>
      </c>
      <c r="E32" t="s">
        <v>43</v>
      </c>
      <c r="F32" t="s">
        <v>7</v>
      </c>
      <c r="G32" t="s">
        <v>24</v>
      </c>
      <c r="H32" t="s">
        <v>30</v>
      </c>
      <c r="I32">
        <v>196037.45</v>
      </c>
      <c r="J32">
        <v>76545.88</v>
      </c>
      <c r="K32">
        <v>50652.91</v>
      </c>
      <c r="L32">
        <v>4554.2700000000004</v>
      </c>
      <c r="M32">
        <v>910</v>
      </c>
      <c r="N32">
        <v>661</v>
      </c>
      <c r="O32">
        <v>200624.63</v>
      </c>
      <c r="P32" t="s">
        <v>35</v>
      </c>
    </row>
    <row r="33" spans="1:16" x14ac:dyDescent="0.3">
      <c r="A33" s="5">
        <v>45444</v>
      </c>
      <c r="B33" s="1">
        <v>2024</v>
      </c>
      <c r="C33" s="1" t="s">
        <v>39</v>
      </c>
      <c r="D33" s="1">
        <v>6</v>
      </c>
      <c r="E33" s="1" t="s">
        <v>43</v>
      </c>
      <c r="F33" s="1" t="s">
        <v>5</v>
      </c>
      <c r="G33" s="1" t="s">
        <v>24</v>
      </c>
      <c r="H33" s="1" t="s">
        <v>36</v>
      </c>
      <c r="I33" s="1">
        <v>73056.789999999994</v>
      </c>
      <c r="J33" s="1">
        <v>30950.31</v>
      </c>
      <c r="K33" s="1">
        <v>18028.05</v>
      </c>
      <c r="L33" s="1">
        <v>2312.2600000000002</v>
      </c>
      <c r="M33" s="1">
        <v>380</v>
      </c>
      <c r="N33" s="1">
        <v>221</v>
      </c>
      <c r="O33" s="1">
        <v>70705.59</v>
      </c>
      <c r="P33" s="1" t="s">
        <v>32</v>
      </c>
    </row>
    <row r="34" spans="1:16" x14ac:dyDescent="0.3">
      <c r="A34" s="2">
        <v>45444</v>
      </c>
      <c r="B34">
        <v>2024</v>
      </c>
      <c r="C34" t="s">
        <v>39</v>
      </c>
      <c r="D34">
        <v>6</v>
      </c>
      <c r="E34" t="s">
        <v>43</v>
      </c>
      <c r="F34" t="s">
        <v>6</v>
      </c>
      <c r="G34" t="s">
        <v>27</v>
      </c>
      <c r="H34" t="s">
        <v>33</v>
      </c>
      <c r="I34">
        <v>140114.79</v>
      </c>
      <c r="J34">
        <v>60719.4</v>
      </c>
      <c r="K34">
        <v>29185.11</v>
      </c>
      <c r="L34">
        <v>4371.26</v>
      </c>
      <c r="M34">
        <v>560</v>
      </c>
      <c r="N34">
        <v>444</v>
      </c>
      <c r="O34">
        <v>149206.15</v>
      </c>
      <c r="P34" t="s">
        <v>32</v>
      </c>
    </row>
    <row r="35" spans="1:16" x14ac:dyDescent="0.3">
      <c r="A35" s="5">
        <v>45444</v>
      </c>
      <c r="B35" s="1">
        <v>2024</v>
      </c>
      <c r="C35" s="1" t="s">
        <v>39</v>
      </c>
      <c r="D35" s="1">
        <v>6</v>
      </c>
      <c r="E35" s="1" t="s">
        <v>43</v>
      </c>
      <c r="F35" s="1" t="s">
        <v>2</v>
      </c>
      <c r="G35" s="1" t="s">
        <v>27</v>
      </c>
      <c r="H35" s="1" t="s">
        <v>36</v>
      </c>
      <c r="I35" s="1">
        <v>48501.63</v>
      </c>
      <c r="J35" s="1">
        <v>18526.79</v>
      </c>
      <c r="K35" s="1">
        <v>11588.26</v>
      </c>
      <c r="L35" s="1">
        <v>1292.26</v>
      </c>
      <c r="M35" s="1">
        <v>190</v>
      </c>
      <c r="N35" s="1">
        <v>142</v>
      </c>
      <c r="O35" s="1">
        <v>52871.34</v>
      </c>
      <c r="P35" s="1" t="s">
        <v>32</v>
      </c>
    </row>
    <row r="36" spans="1:16" x14ac:dyDescent="0.3">
      <c r="A36" s="2">
        <v>45444</v>
      </c>
      <c r="B36">
        <v>2024</v>
      </c>
      <c r="C36" t="s">
        <v>39</v>
      </c>
      <c r="D36">
        <v>6</v>
      </c>
      <c r="E36" t="s">
        <v>43</v>
      </c>
      <c r="F36" t="s">
        <v>3</v>
      </c>
      <c r="G36" t="s">
        <v>29</v>
      </c>
      <c r="H36" t="s">
        <v>33</v>
      </c>
      <c r="I36">
        <v>29783.78</v>
      </c>
      <c r="J36">
        <v>11575.4</v>
      </c>
      <c r="K36">
        <v>7439.19</v>
      </c>
      <c r="L36">
        <v>1107.1199999999999</v>
      </c>
      <c r="M36">
        <v>150</v>
      </c>
      <c r="N36">
        <v>113</v>
      </c>
      <c r="O36">
        <v>29821.51</v>
      </c>
      <c r="P36" t="s">
        <v>32</v>
      </c>
    </row>
    <row r="37" spans="1:16" x14ac:dyDescent="0.3">
      <c r="A37" s="5">
        <v>45444</v>
      </c>
      <c r="B37" s="1">
        <v>2024</v>
      </c>
      <c r="C37" s="1" t="s">
        <v>39</v>
      </c>
      <c r="D37" s="1">
        <v>6</v>
      </c>
      <c r="E37" s="1" t="s">
        <v>43</v>
      </c>
      <c r="F37" s="1" t="s">
        <v>4</v>
      </c>
      <c r="G37" s="1" t="s">
        <v>31</v>
      </c>
      <c r="H37" s="1" t="s">
        <v>36</v>
      </c>
      <c r="I37" s="1">
        <v>71349.039999999994</v>
      </c>
      <c r="J37" s="1">
        <v>28215.01</v>
      </c>
      <c r="K37" s="1">
        <v>14716.52</v>
      </c>
      <c r="L37" s="1">
        <v>2660.4</v>
      </c>
      <c r="M37" s="1">
        <v>277</v>
      </c>
      <c r="N37" s="1">
        <v>171</v>
      </c>
      <c r="O37" s="1">
        <v>74283.34</v>
      </c>
      <c r="P37" s="1" t="s">
        <v>26</v>
      </c>
    </row>
    <row r="38" spans="1:16" x14ac:dyDescent="0.3">
      <c r="A38" s="2">
        <v>45474</v>
      </c>
      <c r="B38">
        <v>2024</v>
      </c>
      <c r="C38" t="s">
        <v>44</v>
      </c>
      <c r="D38">
        <v>7</v>
      </c>
      <c r="E38" t="s">
        <v>45</v>
      </c>
      <c r="F38" t="s">
        <v>7</v>
      </c>
      <c r="G38" t="s">
        <v>29</v>
      </c>
      <c r="H38" t="s">
        <v>25</v>
      </c>
      <c r="I38">
        <v>188616.09</v>
      </c>
      <c r="J38">
        <v>86316.77</v>
      </c>
      <c r="K38">
        <v>36645.360000000001</v>
      </c>
      <c r="L38">
        <v>7403.31</v>
      </c>
      <c r="M38">
        <v>937</v>
      </c>
      <c r="N38">
        <v>540</v>
      </c>
      <c r="O38">
        <v>187786.94</v>
      </c>
      <c r="P38" t="s">
        <v>28</v>
      </c>
    </row>
    <row r="39" spans="1:16" x14ac:dyDescent="0.3">
      <c r="A39" s="5">
        <v>45474</v>
      </c>
      <c r="B39" s="1">
        <v>2024</v>
      </c>
      <c r="C39" s="1" t="s">
        <v>44</v>
      </c>
      <c r="D39" s="1">
        <v>7</v>
      </c>
      <c r="E39" s="1" t="s">
        <v>45</v>
      </c>
      <c r="F39" s="1" t="s">
        <v>5</v>
      </c>
      <c r="G39" s="1" t="s">
        <v>27</v>
      </c>
      <c r="H39" s="1" t="s">
        <v>36</v>
      </c>
      <c r="I39" s="1">
        <v>74708.45</v>
      </c>
      <c r="J39" s="1">
        <v>29080.39</v>
      </c>
      <c r="K39" s="1">
        <v>18823.57</v>
      </c>
      <c r="L39" s="1">
        <v>1778.18</v>
      </c>
      <c r="M39" s="1">
        <v>407</v>
      </c>
      <c r="N39" s="1">
        <v>268</v>
      </c>
      <c r="O39" s="1">
        <v>75782.94</v>
      </c>
      <c r="P39" s="1" t="s">
        <v>37</v>
      </c>
    </row>
    <row r="40" spans="1:16" x14ac:dyDescent="0.3">
      <c r="A40" s="2">
        <v>45474</v>
      </c>
      <c r="B40">
        <v>2024</v>
      </c>
      <c r="C40" t="s">
        <v>44</v>
      </c>
      <c r="D40">
        <v>7</v>
      </c>
      <c r="E40" t="s">
        <v>45</v>
      </c>
      <c r="F40" t="s">
        <v>6</v>
      </c>
      <c r="G40" t="s">
        <v>29</v>
      </c>
      <c r="H40" t="s">
        <v>25</v>
      </c>
      <c r="I40">
        <v>124508.02</v>
      </c>
      <c r="J40">
        <v>53929.279999999999</v>
      </c>
      <c r="K40">
        <v>25700.45</v>
      </c>
      <c r="L40">
        <v>3271.86</v>
      </c>
      <c r="M40">
        <v>502</v>
      </c>
      <c r="N40">
        <v>366</v>
      </c>
      <c r="O40">
        <v>120283.57</v>
      </c>
      <c r="P40" t="s">
        <v>42</v>
      </c>
    </row>
    <row r="41" spans="1:16" x14ac:dyDescent="0.3">
      <c r="A41" s="5">
        <v>45474</v>
      </c>
      <c r="B41" s="1">
        <v>2024</v>
      </c>
      <c r="C41" s="1" t="s">
        <v>44</v>
      </c>
      <c r="D41" s="1">
        <v>7</v>
      </c>
      <c r="E41" s="1" t="s">
        <v>45</v>
      </c>
      <c r="F41" s="1" t="s">
        <v>2</v>
      </c>
      <c r="G41" s="1" t="s">
        <v>29</v>
      </c>
      <c r="H41" s="1" t="s">
        <v>25</v>
      </c>
      <c r="I41" s="1">
        <v>44521.64</v>
      </c>
      <c r="J41" s="1">
        <v>17971.27</v>
      </c>
      <c r="K41" s="1">
        <v>8467.26</v>
      </c>
      <c r="L41" s="1">
        <v>1264.81</v>
      </c>
      <c r="M41" s="1">
        <v>174</v>
      </c>
      <c r="N41" s="1">
        <v>125</v>
      </c>
      <c r="O41" s="1">
        <v>48912.24</v>
      </c>
      <c r="P41" s="1" t="s">
        <v>28</v>
      </c>
    </row>
    <row r="42" spans="1:16" x14ac:dyDescent="0.3">
      <c r="A42" s="2">
        <v>45474</v>
      </c>
      <c r="B42">
        <v>2024</v>
      </c>
      <c r="C42" t="s">
        <v>44</v>
      </c>
      <c r="D42">
        <v>7</v>
      </c>
      <c r="E42" t="s">
        <v>45</v>
      </c>
      <c r="F42" t="s">
        <v>3</v>
      </c>
      <c r="G42" t="s">
        <v>27</v>
      </c>
      <c r="H42" t="s">
        <v>25</v>
      </c>
      <c r="I42">
        <v>30274.22</v>
      </c>
      <c r="J42">
        <v>12240.17</v>
      </c>
      <c r="K42">
        <v>5958.41</v>
      </c>
      <c r="L42">
        <v>1081.25</v>
      </c>
      <c r="M42">
        <v>132</v>
      </c>
      <c r="N42">
        <v>83</v>
      </c>
      <c r="O42">
        <v>30189.24</v>
      </c>
      <c r="P42" t="s">
        <v>35</v>
      </c>
    </row>
    <row r="43" spans="1:16" x14ac:dyDescent="0.3">
      <c r="A43" s="5">
        <v>45474</v>
      </c>
      <c r="B43" s="1">
        <v>2024</v>
      </c>
      <c r="C43" s="1" t="s">
        <v>44</v>
      </c>
      <c r="D43" s="1">
        <v>7</v>
      </c>
      <c r="E43" s="1" t="s">
        <v>45</v>
      </c>
      <c r="F43" s="1" t="s">
        <v>4</v>
      </c>
      <c r="G43" s="1" t="s">
        <v>29</v>
      </c>
      <c r="H43" s="1" t="s">
        <v>33</v>
      </c>
      <c r="I43" s="1">
        <v>74214.47</v>
      </c>
      <c r="J43" s="1">
        <v>28704.94</v>
      </c>
      <c r="K43" s="1">
        <v>16418.919999999998</v>
      </c>
      <c r="L43" s="1">
        <v>2423.7600000000002</v>
      </c>
      <c r="M43" s="1">
        <v>358</v>
      </c>
      <c r="N43" s="1">
        <v>270</v>
      </c>
      <c r="O43" s="1">
        <v>79056.990000000005</v>
      </c>
      <c r="P43" s="1" t="s">
        <v>32</v>
      </c>
    </row>
    <row r="44" spans="1:16" x14ac:dyDescent="0.3">
      <c r="A44" s="2">
        <v>45505</v>
      </c>
      <c r="B44">
        <v>2024</v>
      </c>
      <c r="C44" t="s">
        <v>44</v>
      </c>
      <c r="D44">
        <v>8</v>
      </c>
      <c r="E44" t="s">
        <v>46</v>
      </c>
      <c r="F44" t="s">
        <v>7</v>
      </c>
      <c r="G44" t="s">
        <v>27</v>
      </c>
      <c r="H44" t="s">
        <v>25</v>
      </c>
      <c r="I44">
        <v>178012.25</v>
      </c>
      <c r="J44">
        <v>68302.78</v>
      </c>
      <c r="K44">
        <v>46054.42</v>
      </c>
      <c r="L44">
        <v>5736.53</v>
      </c>
      <c r="M44">
        <v>737</v>
      </c>
      <c r="N44">
        <v>489</v>
      </c>
      <c r="O44">
        <v>194914.53</v>
      </c>
      <c r="P44" t="s">
        <v>37</v>
      </c>
    </row>
    <row r="45" spans="1:16" x14ac:dyDescent="0.3">
      <c r="A45" s="5">
        <v>45505</v>
      </c>
      <c r="B45" s="1">
        <v>2024</v>
      </c>
      <c r="C45" s="1" t="s">
        <v>44</v>
      </c>
      <c r="D45" s="1">
        <v>8</v>
      </c>
      <c r="E45" s="1" t="s">
        <v>46</v>
      </c>
      <c r="F45" s="1" t="s">
        <v>5</v>
      </c>
      <c r="G45" s="1" t="s">
        <v>27</v>
      </c>
      <c r="H45" s="1" t="s">
        <v>33</v>
      </c>
      <c r="I45" s="1">
        <v>62558.77</v>
      </c>
      <c r="J45" s="1">
        <v>24510.880000000001</v>
      </c>
      <c r="K45" s="1">
        <v>14701.92</v>
      </c>
      <c r="L45" s="1">
        <v>2368.0500000000002</v>
      </c>
      <c r="M45" s="1">
        <v>251</v>
      </c>
      <c r="N45" s="1">
        <v>193</v>
      </c>
      <c r="O45" s="1">
        <v>67016.240000000005</v>
      </c>
      <c r="P45" s="1" t="s">
        <v>35</v>
      </c>
    </row>
    <row r="46" spans="1:16" x14ac:dyDescent="0.3">
      <c r="A46" s="2">
        <v>45505</v>
      </c>
      <c r="B46">
        <v>2024</v>
      </c>
      <c r="C46" t="s">
        <v>44</v>
      </c>
      <c r="D46">
        <v>8</v>
      </c>
      <c r="E46" t="s">
        <v>46</v>
      </c>
      <c r="F46" t="s">
        <v>6</v>
      </c>
      <c r="G46" t="s">
        <v>29</v>
      </c>
      <c r="H46" t="s">
        <v>25</v>
      </c>
      <c r="I46">
        <v>128138.57</v>
      </c>
      <c r="J46">
        <v>49207.45</v>
      </c>
      <c r="K46">
        <v>25619.5</v>
      </c>
      <c r="L46">
        <v>4736.8599999999997</v>
      </c>
      <c r="M46">
        <v>591</v>
      </c>
      <c r="N46">
        <v>443</v>
      </c>
      <c r="O46">
        <v>134144.04999999999</v>
      </c>
      <c r="P46" t="s">
        <v>28</v>
      </c>
    </row>
    <row r="47" spans="1:16" x14ac:dyDescent="0.3">
      <c r="A47" s="5">
        <v>45505</v>
      </c>
      <c r="B47" s="1">
        <v>2024</v>
      </c>
      <c r="C47" s="1" t="s">
        <v>44</v>
      </c>
      <c r="D47" s="1">
        <v>8</v>
      </c>
      <c r="E47" s="1" t="s">
        <v>46</v>
      </c>
      <c r="F47" s="1" t="s">
        <v>2</v>
      </c>
      <c r="G47" s="1" t="s">
        <v>31</v>
      </c>
      <c r="H47" s="1" t="s">
        <v>36</v>
      </c>
      <c r="I47" s="1">
        <v>45241.34</v>
      </c>
      <c r="J47" s="1">
        <v>20420.2</v>
      </c>
      <c r="K47" s="1">
        <v>9687.9500000000007</v>
      </c>
      <c r="L47" s="1">
        <v>1725.37</v>
      </c>
      <c r="M47" s="1">
        <v>209</v>
      </c>
      <c r="N47" s="1">
        <v>123</v>
      </c>
      <c r="O47" s="1">
        <v>49291.75</v>
      </c>
      <c r="P47" s="1" t="s">
        <v>32</v>
      </c>
    </row>
    <row r="48" spans="1:16" x14ac:dyDescent="0.3">
      <c r="A48" s="2">
        <v>45505</v>
      </c>
      <c r="B48">
        <v>2024</v>
      </c>
      <c r="C48" t="s">
        <v>44</v>
      </c>
      <c r="D48">
        <v>8</v>
      </c>
      <c r="E48" t="s">
        <v>46</v>
      </c>
      <c r="F48" t="s">
        <v>3</v>
      </c>
      <c r="G48" t="s">
        <v>27</v>
      </c>
      <c r="H48" t="s">
        <v>36</v>
      </c>
      <c r="I48">
        <v>28408.07</v>
      </c>
      <c r="J48">
        <v>11425.3</v>
      </c>
      <c r="K48">
        <v>6880.83</v>
      </c>
      <c r="L48">
        <v>843.49</v>
      </c>
      <c r="M48">
        <v>142</v>
      </c>
      <c r="N48">
        <v>93</v>
      </c>
      <c r="O48">
        <v>30026.76</v>
      </c>
      <c r="P48" t="s">
        <v>42</v>
      </c>
    </row>
    <row r="49" spans="1:16" x14ac:dyDescent="0.3">
      <c r="A49" s="5">
        <v>45505</v>
      </c>
      <c r="B49" s="1">
        <v>2024</v>
      </c>
      <c r="C49" s="1" t="s">
        <v>44</v>
      </c>
      <c r="D49" s="1">
        <v>8</v>
      </c>
      <c r="E49" s="1" t="s">
        <v>46</v>
      </c>
      <c r="F49" s="1" t="s">
        <v>4</v>
      </c>
      <c r="G49" s="1" t="s">
        <v>31</v>
      </c>
      <c r="H49" s="1" t="s">
        <v>36</v>
      </c>
      <c r="I49" s="1">
        <v>71794.39</v>
      </c>
      <c r="J49" s="1">
        <v>30384.26</v>
      </c>
      <c r="K49" s="1">
        <v>13717.75</v>
      </c>
      <c r="L49" s="1">
        <v>1767.95</v>
      </c>
      <c r="M49" s="1">
        <v>304</v>
      </c>
      <c r="N49" s="1">
        <v>220</v>
      </c>
      <c r="O49" s="1">
        <v>65629.429999999993</v>
      </c>
      <c r="P49" s="1" t="s">
        <v>28</v>
      </c>
    </row>
    <row r="50" spans="1:16" x14ac:dyDescent="0.3">
      <c r="A50" s="2">
        <v>45536</v>
      </c>
      <c r="B50">
        <v>2024</v>
      </c>
      <c r="C50" t="s">
        <v>44</v>
      </c>
      <c r="D50">
        <v>9</v>
      </c>
      <c r="E50" t="s">
        <v>47</v>
      </c>
      <c r="F50" t="s">
        <v>7</v>
      </c>
      <c r="G50" t="s">
        <v>31</v>
      </c>
      <c r="H50" t="s">
        <v>25</v>
      </c>
      <c r="I50">
        <v>191644.95</v>
      </c>
      <c r="J50">
        <v>73779.710000000006</v>
      </c>
      <c r="K50">
        <v>47265.64</v>
      </c>
      <c r="L50">
        <v>5325.72</v>
      </c>
      <c r="M50">
        <v>793</v>
      </c>
      <c r="N50">
        <v>623</v>
      </c>
      <c r="O50">
        <v>173303.96</v>
      </c>
      <c r="P50" t="s">
        <v>26</v>
      </c>
    </row>
    <row r="51" spans="1:16" x14ac:dyDescent="0.3">
      <c r="A51" s="5">
        <v>45536</v>
      </c>
      <c r="B51" s="1">
        <v>2024</v>
      </c>
      <c r="C51" s="1" t="s">
        <v>44</v>
      </c>
      <c r="D51" s="1">
        <v>9</v>
      </c>
      <c r="E51" s="1" t="s">
        <v>47</v>
      </c>
      <c r="F51" s="1" t="s">
        <v>5</v>
      </c>
      <c r="G51" s="1" t="s">
        <v>27</v>
      </c>
      <c r="H51" s="1" t="s">
        <v>25</v>
      </c>
      <c r="I51" s="1">
        <v>70015.429999999993</v>
      </c>
      <c r="J51" s="1">
        <v>28278.46</v>
      </c>
      <c r="K51" s="1">
        <v>14787.18</v>
      </c>
      <c r="L51" s="1">
        <v>2648.88</v>
      </c>
      <c r="M51" s="1">
        <v>283</v>
      </c>
      <c r="N51" s="1">
        <v>193</v>
      </c>
      <c r="O51" s="1">
        <v>74329.75</v>
      </c>
      <c r="P51" s="1" t="s">
        <v>32</v>
      </c>
    </row>
    <row r="52" spans="1:16" x14ac:dyDescent="0.3">
      <c r="A52" s="2">
        <v>45536</v>
      </c>
      <c r="B52">
        <v>2024</v>
      </c>
      <c r="C52" t="s">
        <v>44</v>
      </c>
      <c r="D52">
        <v>9</v>
      </c>
      <c r="E52" t="s">
        <v>47</v>
      </c>
      <c r="F52" t="s">
        <v>6</v>
      </c>
      <c r="G52" t="s">
        <v>27</v>
      </c>
      <c r="H52" t="s">
        <v>30</v>
      </c>
      <c r="I52">
        <v>122798.08</v>
      </c>
      <c r="J52">
        <v>51434.14</v>
      </c>
      <c r="K52">
        <v>25923.73</v>
      </c>
      <c r="L52">
        <v>4098.6899999999996</v>
      </c>
      <c r="M52">
        <v>503</v>
      </c>
      <c r="N52">
        <v>367</v>
      </c>
      <c r="O52">
        <v>133225.01999999999</v>
      </c>
      <c r="P52" t="s">
        <v>37</v>
      </c>
    </row>
    <row r="53" spans="1:16" x14ac:dyDescent="0.3">
      <c r="A53" s="5">
        <v>45536</v>
      </c>
      <c r="B53" s="1">
        <v>2024</v>
      </c>
      <c r="C53" s="1" t="s">
        <v>44</v>
      </c>
      <c r="D53" s="1">
        <v>9</v>
      </c>
      <c r="E53" s="1" t="s">
        <v>47</v>
      </c>
      <c r="F53" s="1" t="s">
        <v>2</v>
      </c>
      <c r="G53" s="1" t="s">
        <v>29</v>
      </c>
      <c r="H53" s="1" t="s">
        <v>33</v>
      </c>
      <c r="I53" s="1">
        <v>43668.07</v>
      </c>
      <c r="J53" s="1">
        <v>18910.02</v>
      </c>
      <c r="K53" s="1">
        <v>8153.52</v>
      </c>
      <c r="L53" s="1">
        <v>1247.7</v>
      </c>
      <c r="M53" s="1">
        <v>175</v>
      </c>
      <c r="N53" s="1">
        <v>104</v>
      </c>
      <c r="O53" s="1">
        <v>41800.58</v>
      </c>
      <c r="P53" s="1" t="s">
        <v>37</v>
      </c>
    </row>
    <row r="54" spans="1:16" x14ac:dyDescent="0.3">
      <c r="A54" s="2">
        <v>45536</v>
      </c>
      <c r="B54">
        <v>2024</v>
      </c>
      <c r="C54" t="s">
        <v>44</v>
      </c>
      <c r="D54">
        <v>9</v>
      </c>
      <c r="E54" t="s">
        <v>47</v>
      </c>
      <c r="F54" t="s">
        <v>3</v>
      </c>
      <c r="G54" t="s">
        <v>24</v>
      </c>
      <c r="H54" t="s">
        <v>30</v>
      </c>
      <c r="I54">
        <v>25871.89</v>
      </c>
      <c r="J54">
        <v>11406.87</v>
      </c>
      <c r="K54">
        <v>5441.64</v>
      </c>
      <c r="L54">
        <v>906.56</v>
      </c>
      <c r="M54">
        <v>104</v>
      </c>
      <c r="N54">
        <v>63</v>
      </c>
      <c r="O54">
        <v>23750.9</v>
      </c>
      <c r="P54" t="s">
        <v>42</v>
      </c>
    </row>
    <row r="55" spans="1:16" x14ac:dyDescent="0.3">
      <c r="A55" s="5">
        <v>45536</v>
      </c>
      <c r="B55" s="1">
        <v>2024</v>
      </c>
      <c r="C55" s="1" t="s">
        <v>44</v>
      </c>
      <c r="D55" s="1">
        <v>9</v>
      </c>
      <c r="E55" s="1" t="s">
        <v>47</v>
      </c>
      <c r="F55" s="1" t="s">
        <v>4</v>
      </c>
      <c r="G55" s="1" t="s">
        <v>27</v>
      </c>
      <c r="H55" s="1" t="s">
        <v>33</v>
      </c>
      <c r="I55" s="1">
        <v>70901.13</v>
      </c>
      <c r="J55" s="1">
        <v>27331.64</v>
      </c>
      <c r="K55" s="1">
        <v>18192.009999999998</v>
      </c>
      <c r="L55" s="1">
        <v>1475.11</v>
      </c>
      <c r="M55" s="1">
        <v>388</v>
      </c>
      <c r="N55" s="1">
        <v>237</v>
      </c>
      <c r="O55" s="1">
        <v>76901.52</v>
      </c>
      <c r="P55" s="1" t="s">
        <v>32</v>
      </c>
    </row>
    <row r="56" spans="1:16" x14ac:dyDescent="0.3">
      <c r="A56" s="2">
        <v>45566</v>
      </c>
      <c r="B56">
        <v>2024</v>
      </c>
      <c r="C56" t="s">
        <v>48</v>
      </c>
      <c r="D56">
        <v>10</v>
      </c>
      <c r="E56" t="s">
        <v>49</v>
      </c>
      <c r="F56" t="s">
        <v>7</v>
      </c>
      <c r="G56" t="s">
        <v>24</v>
      </c>
      <c r="H56" t="s">
        <v>33</v>
      </c>
      <c r="I56">
        <v>193372.05</v>
      </c>
      <c r="J56">
        <v>75250.960000000006</v>
      </c>
      <c r="K56">
        <v>49468.55</v>
      </c>
      <c r="L56">
        <v>5665.93</v>
      </c>
      <c r="M56">
        <v>964</v>
      </c>
      <c r="N56">
        <v>619</v>
      </c>
      <c r="O56">
        <v>199810.64</v>
      </c>
      <c r="P56" t="s">
        <v>42</v>
      </c>
    </row>
    <row r="57" spans="1:16" x14ac:dyDescent="0.3">
      <c r="A57" s="5">
        <v>45566</v>
      </c>
      <c r="B57" s="1">
        <v>2024</v>
      </c>
      <c r="C57" s="1" t="s">
        <v>48</v>
      </c>
      <c r="D57" s="1">
        <v>10</v>
      </c>
      <c r="E57" s="1" t="s">
        <v>49</v>
      </c>
      <c r="F57" s="1" t="s">
        <v>5</v>
      </c>
      <c r="G57" s="1" t="s">
        <v>24</v>
      </c>
      <c r="H57" s="1" t="s">
        <v>33</v>
      </c>
      <c r="I57" s="1">
        <v>59720.959999999999</v>
      </c>
      <c r="J57" s="1">
        <v>22816.65</v>
      </c>
      <c r="K57" s="1">
        <v>12240.2</v>
      </c>
      <c r="L57" s="1">
        <v>2003.46</v>
      </c>
      <c r="M57" s="1">
        <v>232</v>
      </c>
      <c r="N57" s="1">
        <v>150</v>
      </c>
      <c r="O57" s="1">
        <v>63143.16</v>
      </c>
      <c r="P57" s="1" t="s">
        <v>26</v>
      </c>
    </row>
    <row r="58" spans="1:16" x14ac:dyDescent="0.3">
      <c r="A58" s="2">
        <v>45566</v>
      </c>
      <c r="B58">
        <v>2024</v>
      </c>
      <c r="C58" t="s">
        <v>48</v>
      </c>
      <c r="D58">
        <v>10</v>
      </c>
      <c r="E58" t="s">
        <v>49</v>
      </c>
      <c r="F58" t="s">
        <v>6</v>
      </c>
      <c r="G58" t="s">
        <v>31</v>
      </c>
      <c r="H58" t="s">
        <v>36</v>
      </c>
      <c r="I58">
        <v>134711.24</v>
      </c>
      <c r="J58">
        <v>54440.4</v>
      </c>
      <c r="K58">
        <v>31622.21</v>
      </c>
      <c r="L58">
        <v>4864.5</v>
      </c>
      <c r="M58">
        <v>552</v>
      </c>
      <c r="N58">
        <v>381</v>
      </c>
      <c r="O58">
        <v>122457.26</v>
      </c>
      <c r="P58" t="s">
        <v>26</v>
      </c>
    </row>
    <row r="59" spans="1:16" x14ac:dyDescent="0.3">
      <c r="A59" s="5">
        <v>45566</v>
      </c>
      <c r="B59" s="1">
        <v>2024</v>
      </c>
      <c r="C59" s="1" t="s">
        <v>48</v>
      </c>
      <c r="D59" s="1">
        <v>10</v>
      </c>
      <c r="E59" s="1" t="s">
        <v>49</v>
      </c>
      <c r="F59" s="1" t="s">
        <v>2</v>
      </c>
      <c r="G59" s="1" t="s">
        <v>31</v>
      </c>
      <c r="H59" s="1" t="s">
        <v>33</v>
      </c>
      <c r="I59" s="1">
        <v>43251.5</v>
      </c>
      <c r="J59" s="1">
        <v>17616.27</v>
      </c>
      <c r="K59" s="1">
        <v>10724.9</v>
      </c>
      <c r="L59" s="1">
        <v>1576.37</v>
      </c>
      <c r="M59" s="1">
        <v>229</v>
      </c>
      <c r="N59" s="1">
        <v>180</v>
      </c>
      <c r="O59" s="1">
        <v>44974.15</v>
      </c>
      <c r="P59" s="1" t="s">
        <v>37</v>
      </c>
    </row>
    <row r="60" spans="1:16" x14ac:dyDescent="0.3">
      <c r="A60" s="2">
        <v>45566</v>
      </c>
      <c r="B60">
        <v>2024</v>
      </c>
      <c r="C60" t="s">
        <v>48</v>
      </c>
      <c r="D60">
        <v>10</v>
      </c>
      <c r="E60" t="s">
        <v>49</v>
      </c>
      <c r="F60" t="s">
        <v>3</v>
      </c>
      <c r="G60" t="s">
        <v>29</v>
      </c>
      <c r="H60" t="s">
        <v>36</v>
      </c>
      <c r="I60">
        <v>25251.14</v>
      </c>
      <c r="J60">
        <v>10649.41</v>
      </c>
      <c r="K60">
        <v>5859.19</v>
      </c>
      <c r="L60">
        <v>816.07</v>
      </c>
      <c r="M60">
        <v>99</v>
      </c>
      <c r="N60">
        <v>73</v>
      </c>
      <c r="O60">
        <v>25308.52</v>
      </c>
      <c r="P60" t="s">
        <v>32</v>
      </c>
    </row>
    <row r="61" spans="1:16" x14ac:dyDescent="0.3">
      <c r="A61" s="5">
        <v>45566</v>
      </c>
      <c r="B61" s="1">
        <v>2024</v>
      </c>
      <c r="C61" s="1" t="s">
        <v>48</v>
      </c>
      <c r="D61" s="1">
        <v>10</v>
      </c>
      <c r="E61" s="1" t="s">
        <v>49</v>
      </c>
      <c r="F61" s="1" t="s">
        <v>4</v>
      </c>
      <c r="G61" s="1" t="s">
        <v>24</v>
      </c>
      <c r="H61" s="1" t="s">
        <v>25</v>
      </c>
      <c r="I61" s="1">
        <v>80600.649999999994</v>
      </c>
      <c r="J61" s="1">
        <v>31187.05</v>
      </c>
      <c r="K61" s="1">
        <v>20192.919999999998</v>
      </c>
      <c r="L61" s="1">
        <v>2005.12</v>
      </c>
      <c r="M61" s="1">
        <v>371</v>
      </c>
      <c r="N61" s="1">
        <v>260</v>
      </c>
      <c r="O61" s="1">
        <v>79260.88</v>
      </c>
      <c r="P61" s="1" t="s">
        <v>42</v>
      </c>
    </row>
    <row r="62" spans="1:16" x14ac:dyDescent="0.3">
      <c r="A62" s="2">
        <v>45597</v>
      </c>
      <c r="B62">
        <v>2024</v>
      </c>
      <c r="C62" t="s">
        <v>48</v>
      </c>
      <c r="D62">
        <v>11</v>
      </c>
      <c r="E62" t="s">
        <v>50</v>
      </c>
      <c r="F62" t="s">
        <v>7</v>
      </c>
      <c r="G62" t="s">
        <v>24</v>
      </c>
      <c r="H62" t="s">
        <v>33</v>
      </c>
      <c r="I62">
        <v>210885.05</v>
      </c>
      <c r="J62">
        <v>83714.95</v>
      </c>
      <c r="K62">
        <v>51419.38</v>
      </c>
      <c r="L62">
        <v>5653.15</v>
      </c>
      <c r="M62">
        <v>842</v>
      </c>
      <c r="N62">
        <v>610</v>
      </c>
      <c r="O62">
        <v>202613.95</v>
      </c>
      <c r="P62" t="s">
        <v>26</v>
      </c>
    </row>
    <row r="63" spans="1:16" x14ac:dyDescent="0.3">
      <c r="A63" s="5">
        <v>45597</v>
      </c>
      <c r="B63" s="1">
        <v>2024</v>
      </c>
      <c r="C63" s="1" t="s">
        <v>48</v>
      </c>
      <c r="D63" s="1">
        <v>11</v>
      </c>
      <c r="E63" s="1" t="s">
        <v>50</v>
      </c>
      <c r="F63" s="1" t="s">
        <v>5</v>
      </c>
      <c r="G63" s="1" t="s">
        <v>24</v>
      </c>
      <c r="H63" s="1" t="s">
        <v>30</v>
      </c>
      <c r="I63" s="1">
        <v>71188.62</v>
      </c>
      <c r="J63" s="1">
        <v>29366.32</v>
      </c>
      <c r="K63" s="1">
        <v>15975.73</v>
      </c>
      <c r="L63" s="1">
        <v>1765.94</v>
      </c>
      <c r="M63" s="1">
        <v>326</v>
      </c>
      <c r="N63" s="1">
        <v>237</v>
      </c>
      <c r="O63" s="1">
        <v>71088.84</v>
      </c>
      <c r="P63" s="1" t="s">
        <v>42</v>
      </c>
    </row>
    <row r="64" spans="1:16" x14ac:dyDescent="0.3">
      <c r="A64" s="2">
        <v>45597</v>
      </c>
      <c r="B64">
        <v>2024</v>
      </c>
      <c r="C64" t="s">
        <v>48</v>
      </c>
      <c r="D64">
        <v>11</v>
      </c>
      <c r="E64" t="s">
        <v>50</v>
      </c>
      <c r="F64" t="s">
        <v>6</v>
      </c>
      <c r="G64" t="s">
        <v>29</v>
      </c>
      <c r="H64" t="s">
        <v>36</v>
      </c>
      <c r="I64">
        <v>141783.87</v>
      </c>
      <c r="J64">
        <v>61724.61</v>
      </c>
      <c r="K64">
        <v>28994.3</v>
      </c>
      <c r="L64">
        <v>4484.78</v>
      </c>
      <c r="M64">
        <v>650</v>
      </c>
      <c r="N64">
        <v>443</v>
      </c>
      <c r="O64">
        <v>140877.99</v>
      </c>
      <c r="P64" t="s">
        <v>35</v>
      </c>
    </row>
    <row r="65" spans="1:16" x14ac:dyDescent="0.3">
      <c r="A65" s="5">
        <v>45597</v>
      </c>
      <c r="B65" s="1">
        <v>2024</v>
      </c>
      <c r="C65" s="1" t="s">
        <v>48</v>
      </c>
      <c r="D65" s="1">
        <v>11</v>
      </c>
      <c r="E65" s="1" t="s">
        <v>50</v>
      </c>
      <c r="F65" s="1" t="s">
        <v>2</v>
      </c>
      <c r="G65" s="1" t="s">
        <v>27</v>
      </c>
      <c r="H65" s="1" t="s">
        <v>33</v>
      </c>
      <c r="I65" s="1">
        <v>49585.01</v>
      </c>
      <c r="J65" s="1">
        <v>20058.62</v>
      </c>
      <c r="K65" s="1">
        <v>9839.7999999999993</v>
      </c>
      <c r="L65" s="1">
        <v>1707</v>
      </c>
      <c r="M65" s="1">
        <v>241</v>
      </c>
      <c r="N65" s="1">
        <v>177</v>
      </c>
      <c r="O65" s="1">
        <v>54999.35</v>
      </c>
      <c r="P65" s="1" t="s">
        <v>32</v>
      </c>
    </row>
    <row r="66" spans="1:16" x14ac:dyDescent="0.3">
      <c r="A66" s="2">
        <v>45597</v>
      </c>
      <c r="B66">
        <v>2024</v>
      </c>
      <c r="C66" t="s">
        <v>48</v>
      </c>
      <c r="D66">
        <v>11</v>
      </c>
      <c r="E66" t="s">
        <v>50</v>
      </c>
      <c r="F66" t="s">
        <v>3</v>
      </c>
      <c r="G66" t="s">
        <v>29</v>
      </c>
      <c r="H66" t="s">
        <v>33</v>
      </c>
      <c r="I66">
        <v>32772.71</v>
      </c>
      <c r="J66">
        <v>13178.56</v>
      </c>
      <c r="K66">
        <v>7444.88</v>
      </c>
      <c r="L66">
        <v>1153.74</v>
      </c>
      <c r="M66">
        <v>143</v>
      </c>
      <c r="N66">
        <v>113</v>
      </c>
      <c r="O66">
        <v>35498.69</v>
      </c>
      <c r="P66" t="s">
        <v>42</v>
      </c>
    </row>
    <row r="67" spans="1:16" x14ac:dyDescent="0.3">
      <c r="A67" s="5">
        <v>45597</v>
      </c>
      <c r="B67" s="1">
        <v>2024</v>
      </c>
      <c r="C67" s="1" t="s">
        <v>48</v>
      </c>
      <c r="D67" s="1">
        <v>11</v>
      </c>
      <c r="E67" s="1" t="s">
        <v>50</v>
      </c>
      <c r="F67" s="1" t="s">
        <v>4</v>
      </c>
      <c r="G67" s="1" t="s">
        <v>27</v>
      </c>
      <c r="H67" s="1" t="s">
        <v>25</v>
      </c>
      <c r="I67" s="1">
        <v>81968.84</v>
      </c>
      <c r="J67" s="1">
        <v>31240.94</v>
      </c>
      <c r="K67" s="1">
        <v>18256.990000000002</v>
      </c>
      <c r="L67" s="1">
        <v>2089.08</v>
      </c>
      <c r="M67" s="1">
        <v>317</v>
      </c>
      <c r="N67" s="1">
        <v>218</v>
      </c>
      <c r="O67" s="1">
        <v>86348.58</v>
      </c>
      <c r="P67" s="1" t="s">
        <v>26</v>
      </c>
    </row>
    <row r="68" spans="1:16" x14ac:dyDescent="0.3">
      <c r="A68" s="2">
        <v>45627</v>
      </c>
      <c r="B68">
        <v>2024</v>
      </c>
      <c r="C68" t="s">
        <v>48</v>
      </c>
      <c r="D68">
        <v>12</v>
      </c>
      <c r="E68" t="s">
        <v>51</v>
      </c>
      <c r="F68" t="s">
        <v>7</v>
      </c>
      <c r="G68" t="s">
        <v>31</v>
      </c>
      <c r="H68" t="s">
        <v>30</v>
      </c>
      <c r="I68">
        <v>243783.93</v>
      </c>
      <c r="J68">
        <v>103833.7</v>
      </c>
      <c r="K68">
        <v>53035.62</v>
      </c>
      <c r="L68">
        <v>7023.26</v>
      </c>
      <c r="M68">
        <v>1251</v>
      </c>
      <c r="N68">
        <v>704</v>
      </c>
      <c r="O68">
        <v>269877.09999999998</v>
      </c>
      <c r="P68" t="s">
        <v>26</v>
      </c>
    </row>
    <row r="69" spans="1:16" x14ac:dyDescent="0.3">
      <c r="A69" s="5">
        <v>45627</v>
      </c>
      <c r="B69" s="1">
        <v>2024</v>
      </c>
      <c r="C69" s="1" t="s">
        <v>48</v>
      </c>
      <c r="D69" s="1">
        <v>12</v>
      </c>
      <c r="E69" s="1" t="s">
        <v>51</v>
      </c>
      <c r="F69" s="1" t="s">
        <v>5</v>
      </c>
      <c r="G69" s="1" t="s">
        <v>27</v>
      </c>
      <c r="H69" s="1" t="s">
        <v>30</v>
      </c>
      <c r="I69" s="1">
        <v>74122.22</v>
      </c>
      <c r="J69" s="1">
        <v>28605.73</v>
      </c>
      <c r="K69" s="1">
        <v>17074.47</v>
      </c>
      <c r="L69" s="1">
        <v>1561.92</v>
      </c>
      <c r="M69" s="1">
        <v>386</v>
      </c>
      <c r="N69" s="1">
        <v>266</v>
      </c>
      <c r="O69" s="1">
        <v>71664.61</v>
      </c>
      <c r="P69" s="1" t="s">
        <v>28</v>
      </c>
    </row>
    <row r="70" spans="1:16" x14ac:dyDescent="0.3">
      <c r="A70" s="2">
        <v>45627</v>
      </c>
      <c r="B70">
        <v>2024</v>
      </c>
      <c r="C70" t="s">
        <v>48</v>
      </c>
      <c r="D70">
        <v>12</v>
      </c>
      <c r="E70" t="s">
        <v>51</v>
      </c>
      <c r="F70" t="s">
        <v>6</v>
      </c>
      <c r="G70" t="s">
        <v>31</v>
      </c>
      <c r="H70" t="s">
        <v>36</v>
      </c>
      <c r="I70">
        <v>159247.31</v>
      </c>
      <c r="J70">
        <v>68238.33</v>
      </c>
      <c r="K70">
        <v>38738.379999999997</v>
      </c>
      <c r="L70">
        <v>3903.75</v>
      </c>
      <c r="M70">
        <v>717</v>
      </c>
      <c r="N70">
        <v>475</v>
      </c>
      <c r="O70">
        <v>158833.04999999999</v>
      </c>
      <c r="P70" t="s">
        <v>28</v>
      </c>
    </row>
    <row r="71" spans="1:16" x14ac:dyDescent="0.3">
      <c r="A71" s="5">
        <v>45627</v>
      </c>
      <c r="B71" s="1">
        <v>2024</v>
      </c>
      <c r="C71" s="1" t="s">
        <v>48</v>
      </c>
      <c r="D71" s="1">
        <v>12</v>
      </c>
      <c r="E71" s="1" t="s">
        <v>51</v>
      </c>
      <c r="F71" s="1" t="s">
        <v>2</v>
      </c>
      <c r="G71" s="1" t="s">
        <v>27</v>
      </c>
      <c r="H71" s="1" t="s">
        <v>33</v>
      </c>
      <c r="I71" s="1">
        <v>51636.34</v>
      </c>
      <c r="J71" s="1">
        <v>22140.14</v>
      </c>
      <c r="K71" s="1">
        <v>12351.78</v>
      </c>
      <c r="L71" s="1">
        <v>2011.33</v>
      </c>
      <c r="M71" s="1">
        <v>262</v>
      </c>
      <c r="N71" s="1">
        <v>157</v>
      </c>
      <c r="O71" s="1">
        <v>53975.17</v>
      </c>
      <c r="P71" s="1" t="s">
        <v>32</v>
      </c>
    </row>
    <row r="72" spans="1:16" x14ac:dyDescent="0.3">
      <c r="A72" s="2">
        <v>45627</v>
      </c>
      <c r="B72">
        <v>2024</v>
      </c>
      <c r="C72" t="s">
        <v>48</v>
      </c>
      <c r="D72">
        <v>12</v>
      </c>
      <c r="E72" t="s">
        <v>51</v>
      </c>
      <c r="F72" t="s">
        <v>3</v>
      </c>
      <c r="G72" t="s">
        <v>29</v>
      </c>
      <c r="H72" t="s">
        <v>25</v>
      </c>
      <c r="I72">
        <v>31837.66</v>
      </c>
      <c r="J72">
        <v>12497</v>
      </c>
      <c r="K72">
        <v>6771.28</v>
      </c>
      <c r="L72">
        <v>1075.71</v>
      </c>
      <c r="M72">
        <v>146</v>
      </c>
      <c r="N72">
        <v>81</v>
      </c>
      <c r="O72">
        <v>30671.86</v>
      </c>
      <c r="P72" t="s">
        <v>26</v>
      </c>
    </row>
    <row r="73" spans="1:16" x14ac:dyDescent="0.3">
      <c r="A73" s="5">
        <v>45627</v>
      </c>
      <c r="B73" s="1">
        <v>2024</v>
      </c>
      <c r="C73" s="1" t="s">
        <v>48</v>
      </c>
      <c r="D73" s="1">
        <v>12</v>
      </c>
      <c r="E73" s="1" t="s">
        <v>51</v>
      </c>
      <c r="F73" s="1" t="s">
        <v>4</v>
      </c>
      <c r="G73" s="1" t="s">
        <v>27</v>
      </c>
      <c r="H73" s="1" t="s">
        <v>33</v>
      </c>
      <c r="I73" s="1">
        <v>91534.52</v>
      </c>
      <c r="J73" s="1">
        <v>41548.699999999997</v>
      </c>
      <c r="K73" s="1">
        <v>22245.29</v>
      </c>
      <c r="L73" s="1">
        <v>2974.98</v>
      </c>
      <c r="M73" s="1">
        <v>393</v>
      </c>
      <c r="N73" s="1">
        <v>307</v>
      </c>
      <c r="O73" s="1">
        <v>90942.34</v>
      </c>
      <c r="P73" s="1" t="s">
        <v>42</v>
      </c>
    </row>
    <row r="74" spans="1:16" x14ac:dyDescent="0.3">
      <c r="A74" s="2">
        <v>45658</v>
      </c>
      <c r="B74">
        <v>2025</v>
      </c>
      <c r="C74" t="s">
        <v>22</v>
      </c>
      <c r="D74">
        <v>1</v>
      </c>
      <c r="E74" t="s">
        <v>23</v>
      </c>
      <c r="F74" t="s">
        <v>7</v>
      </c>
      <c r="G74" t="s">
        <v>24</v>
      </c>
      <c r="H74" t="s">
        <v>25</v>
      </c>
      <c r="I74">
        <v>211701.63</v>
      </c>
      <c r="J74">
        <v>81656.03</v>
      </c>
      <c r="K74">
        <v>40916.379999999997</v>
      </c>
      <c r="L74">
        <v>5536.47</v>
      </c>
      <c r="M74">
        <v>882</v>
      </c>
      <c r="N74">
        <v>610</v>
      </c>
      <c r="O74">
        <v>203973.32</v>
      </c>
      <c r="P74" t="s">
        <v>35</v>
      </c>
    </row>
    <row r="75" spans="1:16" x14ac:dyDescent="0.3">
      <c r="A75" s="5">
        <v>45658</v>
      </c>
      <c r="B75" s="1">
        <v>2025</v>
      </c>
      <c r="C75" s="1" t="s">
        <v>22</v>
      </c>
      <c r="D75" s="1">
        <v>1</v>
      </c>
      <c r="E75" s="1" t="s">
        <v>23</v>
      </c>
      <c r="F75" s="1" t="s">
        <v>5</v>
      </c>
      <c r="G75" s="1" t="s">
        <v>29</v>
      </c>
      <c r="H75" s="1" t="s">
        <v>36</v>
      </c>
      <c r="I75" s="1">
        <v>63644.6</v>
      </c>
      <c r="J75" s="1">
        <v>26234.35</v>
      </c>
      <c r="K75" s="1">
        <v>12842.19</v>
      </c>
      <c r="L75" s="1">
        <v>1960.23</v>
      </c>
      <c r="M75" s="1">
        <v>295</v>
      </c>
      <c r="N75" s="1">
        <v>206</v>
      </c>
      <c r="O75" s="1">
        <v>69733.67</v>
      </c>
      <c r="P75" s="1" t="s">
        <v>26</v>
      </c>
    </row>
    <row r="76" spans="1:16" x14ac:dyDescent="0.3">
      <c r="A76" s="2">
        <v>45658</v>
      </c>
      <c r="B76">
        <v>2025</v>
      </c>
      <c r="C76" t="s">
        <v>22</v>
      </c>
      <c r="D76">
        <v>1</v>
      </c>
      <c r="E76" t="s">
        <v>23</v>
      </c>
      <c r="F76" t="s">
        <v>6</v>
      </c>
      <c r="G76" t="s">
        <v>29</v>
      </c>
      <c r="H76" t="s">
        <v>30</v>
      </c>
      <c r="I76">
        <v>121651.8</v>
      </c>
      <c r="J76">
        <v>55589.14</v>
      </c>
      <c r="K76">
        <v>30032.99</v>
      </c>
      <c r="L76">
        <v>3832.52</v>
      </c>
      <c r="M76">
        <v>475</v>
      </c>
      <c r="N76">
        <v>379</v>
      </c>
      <c r="O76">
        <v>127479.16</v>
      </c>
      <c r="P76" t="s">
        <v>32</v>
      </c>
    </row>
    <row r="77" spans="1:16" x14ac:dyDescent="0.3">
      <c r="A77" s="5">
        <v>45658</v>
      </c>
      <c r="B77" s="1">
        <v>2025</v>
      </c>
      <c r="C77" s="1" t="s">
        <v>22</v>
      </c>
      <c r="D77" s="1">
        <v>1</v>
      </c>
      <c r="E77" s="1" t="s">
        <v>23</v>
      </c>
      <c r="F77" s="1" t="s">
        <v>2</v>
      </c>
      <c r="G77" s="1" t="s">
        <v>24</v>
      </c>
      <c r="H77" s="1" t="s">
        <v>25</v>
      </c>
      <c r="I77" s="1">
        <v>43899.46</v>
      </c>
      <c r="J77" s="1">
        <v>18969.87</v>
      </c>
      <c r="K77" s="1">
        <v>11119.11</v>
      </c>
      <c r="L77" s="1">
        <v>1037.33</v>
      </c>
      <c r="M77" s="1">
        <v>193</v>
      </c>
      <c r="N77" s="1">
        <v>136</v>
      </c>
      <c r="O77" s="1">
        <v>44258.54</v>
      </c>
      <c r="P77" s="1" t="s">
        <v>42</v>
      </c>
    </row>
    <row r="78" spans="1:16" x14ac:dyDescent="0.3">
      <c r="A78" s="2">
        <v>45658</v>
      </c>
      <c r="B78">
        <v>2025</v>
      </c>
      <c r="C78" t="s">
        <v>22</v>
      </c>
      <c r="D78">
        <v>1</v>
      </c>
      <c r="E78" t="s">
        <v>23</v>
      </c>
      <c r="F78" t="s">
        <v>3</v>
      </c>
      <c r="G78" t="s">
        <v>31</v>
      </c>
      <c r="H78" t="s">
        <v>30</v>
      </c>
      <c r="I78">
        <v>27094.080000000002</v>
      </c>
      <c r="J78">
        <v>10991.65</v>
      </c>
      <c r="K78">
        <v>5103.66</v>
      </c>
      <c r="L78">
        <v>629.03</v>
      </c>
      <c r="M78">
        <v>127</v>
      </c>
      <c r="N78">
        <v>85</v>
      </c>
      <c r="O78">
        <v>28334.13</v>
      </c>
      <c r="P78" t="s">
        <v>37</v>
      </c>
    </row>
    <row r="79" spans="1:16" x14ac:dyDescent="0.3">
      <c r="A79" s="5">
        <v>45658</v>
      </c>
      <c r="B79" s="1">
        <v>2025</v>
      </c>
      <c r="C79" s="1" t="s">
        <v>22</v>
      </c>
      <c r="D79" s="1">
        <v>1</v>
      </c>
      <c r="E79" s="1" t="s">
        <v>23</v>
      </c>
      <c r="F79" s="1" t="s">
        <v>4</v>
      </c>
      <c r="G79" s="1" t="s">
        <v>31</v>
      </c>
      <c r="H79" s="1" t="s">
        <v>25</v>
      </c>
      <c r="I79" s="1">
        <v>70913.05</v>
      </c>
      <c r="J79" s="1">
        <v>28378.83</v>
      </c>
      <c r="K79" s="1">
        <v>13421.98</v>
      </c>
      <c r="L79" s="1">
        <v>2513.94</v>
      </c>
      <c r="M79" s="1">
        <v>284</v>
      </c>
      <c r="N79" s="1">
        <v>214</v>
      </c>
      <c r="O79" s="1">
        <v>63839.7</v>
      </c>
      <c r="P79" s="1" t="s">
        <v>26</v>
      </c>
    </row>
    <row r="80" spans="1:16" x14ac:dyDescent="0.3">
      <c r="A80" s="2">
        <v>45689</v>
      </c>
      <c r="B80">
        <v>2025</v>
      </c>
      <c r="C80" t="s">
        <v>22</v>
      </c>
      <c r="D80">
        <v>2</v>
      </c>
      <c r="E80" t="s">
        <v>34</v>
      </c>
      <c r="F80" t="s">
        <v>7</v>
      </c>
      <c r="G80" t="s">
        <v>29</v>
      </c>
      <c r="H80" t="s">
        <v>25</v>
      </c>
      <c r="I80">
        <v>187653.3</v>
      </c>
      <c r="J80">
        <v>76739.38</v>
      </c>
      <c r="K80">
        <v>45133.52</v>
      </c>
      <c r="L80">
        <v>6100.27</v>
      </c>
      <c r="M80">
        <v>779</v>
      </c>
      <c r="N80">
        <v>468</v>
      </c>
      <c r="O80">
        <v>191561.8</v>
      </c>
      <c r="P80" t="s">
        <v>35</v>
      </c>
    </row>
    <row r="81" spans="1:16" x14ac:dyDescent="0.3">
      <c r="A81" s="5">
        <v>45689</v>
      </c>
      <c r="B81" s="1">
        <v>2025</v>
      </c>
      <c r="C81" s="1" t="s">
        <v>22</v>
      </c>
      <c r="D81" s="1">
        <v>2</v>
      </c>
      <c r="E81" s="1" t="s">
        <v>34</v>
      </c>
      <c r="F81" s="1" t="s">
        <v>5</v>
      </c>
      <c r="G81" s="1" t="s">
        <v>31</v>
      </c>
      <c r="H81" s="1" t="s">
        <v>30</v>
      </c>
      <c r="I81" s="1">
        <v>66515.990000000005</v>
      </c>
      <c r="J81" s="1">
        <v>25429.7</v>
      </c>
      <c r="K81" s="1">
        <v>15325.4</v>
      </c>
      <c r="L81" s="1">
        <v>2393.66</v>
      </c>
      <c r="M81" s="1">
        <v>280</v>
      </c>
      <c r="N81" s="1">
        <v>175</v>
      </c>
      <c r="O81" s="1">
        <v>60064.5</v>
      </c>
      <c r="P81" s="1" t="s">
        <v>32</v>
      </c>
    </row>
    <row r="82" spans="1:16" x14ac:dyDescent="0.3">
      <c r="A82" s="2">
        <v>45689</v>
      </c>
      <c r="B82">
        <v>2025</v>
      </c>
      <c r="C82" t="s">
        <v>22</v>
      </c>
      <c r="D82">
        <v>2</v>
      </c>
      <c r="E82" t="s">
        <v>34</v>
      </c>
      <c r="F82" t="s">
        <v>6</v>
      </c>
      <c r="G82" t="s">
        <v>29</v>
      </c>
      <c r="H82" t="s">
        <v>25</v>
      </c>
      <c r="I82">
        <v>146577.35999999999</v>
      </c>
      <c r="J82">
        <v>66404.58</v>
      </c>
      <c r="K82">
        <v>31794.95</v>
      </c>
      <c r="L82">
        <v>3275.9</v>
      </c>
      <c r="M82">
        <v>594</v>
      </c>
      <c r="N82">
        <v>400</v>
      </c>
      <c r="O82">
        <v>155027.95000000001</v>
      </c>
      <c r="P82" t="s">
        <v>37</v>
      </c>
    </row>
    <row r="83" spans="1:16" x14ac:dyDescent="0.3">
      <c r="A83" s="5">
        <v>45689</v>
      </c>
      <c r="B83" s="1">
        <v>2025</v>
      </c>
      <c r="C83" s="1" t="s">
        <v>22</v>
      </c>
      <c r="D83" s="1">
        <v>2</v>
      </c>
      <c r="E83" s="1" t="s">
        <v>34</v>
      </c>
      <c r="F83" s="1" t="s">
        <v>2</v>
      </c>
      <c r="G83" s="1" t="s">
        <v>24</v>
      </c>
      <c r="H83" s="1" t="s">
        <v>36</v>
      </c>
      <c r="I83" s="1">
        <v>48752.26</v>
      </c>
      <c r="J83" s="1">
        <v>19476.45</v>
      </c>
      <c r="K83" s="1">
        <v>10925.44</v>
      </c>
      <c r="L83" s="1">
        <v>1349.06</v>
      </c>
      <c r="M83" s="1">
        <v>192</v>
      </c>
      <c r="N83" s="1">
        <v>129</v>
      </c>
      <c r="O83" s="1">
        <v>53308.25</v>
      </c>
      <c r="P83" s="1" t="s">
        <v>37</v>
      </c>
    </row>
    <row r="84" spans="1:16" x14ac:dyDescent="0.3">
      <c r="A84" s="2">
        <v>45689</v>
      </c>
      <c r="B84">
        <v>2025</v>
      </c>
      <c r="C84" t="s">
        <v>22</v>
      </c>
      <c r="D84">
        <v>2</v>
      </c>
      <c r="E84" t="s">
        <v>34</v>
      </c>
      <c r="F84" t="s">
        <v>3</v>
      </c>
      <c r="G84" t="s">
        <v>31</v>
      </c>
      <c r="H84" t="s">
        <v>33</v>
      </c>
      <c r="I84">
        <v>26909.71</v>
      </c>
      <c r="J84">
        <v>11921.47</v>
      </c>
      <c r="K84">
        <v>5418.91</v>
      </c>
      <c r="L84">
        <v>539.57000000000005</v>
      </c>
      <c r="M84">
        <v>113</v>
      </c>
      <c r="N84">
        <v>85</v>
      </c>
      <c r="O84">
        <v>27651.96</v>
      </c>
      <c r="P84" t="s">
        <v>37</v>
      </c>
    </row>
    <row r="85" spans="1:16" x14ac:dyDescent="0.3">
      <c r="A85" s="5">
        <v>45689</v>
      </c>
      <c r="B85" s="1">
        <v>2025</v>
      </c>
      <c r="C85" s="1" t="s">
        <v>22</v>
      </c>
      <c r="D85" s="1">
        <v>2</v>
      </c>
      <c r="E85" s="1" t="s">
        <v>34</v>
      </c>
      <c r="F85" s="1" t="s">
        <v>4</v>
      </c>
      <c r="G85" s="1" t="s">
        <v>27</v>
      </c>
      <c r="H85" s="1" t="s">
        <v>25</v>
      </c>
      <c r="I85" s="1">
        <v>78440.62</v>
      </c>
      <c r="J85" s="1">
        <v>31973.17</v>
      </c>
      <c r="K85" s="1">
        <v>17582.73</v>
      </c>
      <c r="L85" s="1">
        <v>2421.35</v>
      </c>
      <c r="M85" s="1">
        <v>362</v>
      </c>
      <c r="N85" s="1">
        <v>228</v>
      </c>
      <c r="O85" s="1">
        <v>73852.12</v>
      </c>
      <c r="P85" s="1" t="s">
        <v>32</v>
      </c>
    </row>
    <row r="86" spans="1:16" x14ac:dyDescent="0.3">
      <c r="A86" s="2">
        <v>45717</v>
      </c>
      <c r="B86">
        <v>2025</v>
      </c>
      <c r="C86" t="s">
        <v>22</v>
      </c>
      <c r="D86">
        <v>3</v>
      </c>
      <c r="E86" t="s">
        <v>38</v>
      </c>
      <c r="F86" t="s">
        <v>7</v>
      </c>
      <c r="G86" t="s">
        <v>27</v>
      </c>
      <c r="H86" t="s">
        <v>25</v>
      </c>
      <c r="I86">
        <v>215954.44</v>
      </c>
      <c r="J86">
        <v>89159.38</v>
      </c>
      <c r="K86">
        <v>44368.73</v>
      </c>
      <c r="L86">
        <v>6361.92</v>
      </c>
      <c r="M86">
        <v>853</v>
      </c>
      <c r="N86">
        <v>550</v>
      </c>
      <c r="O86">
        <v>241318.52</v>
      </c>
      <c r="P86" t="s">
        <v>26</v>
      </c>
    </row>
    <row r="87" spans="1:16" x14ac:dyDescent="0.3">
      <c r="A87" s="5">
        <v>45717</v>
      </c>
      <c r="B87" s="1">
        <v>2025</v>
      </c>
      <c r="C87" s="1" t="s">
        <v>22</v>
      </c>
      <c r="D87" s="1">
        <v>3</v>
      </c>
      <c r="E87" s="1" t="s">
        <v>38</v>
      </c>
      <c r="F87" s="1" t="s">
        <v>5</v>
      </c>
      <c r="G87" s="1" t="s">
        <v>24</v>
      </c>
      <c r="H87" s="1" t="s">
        <v>33</v>
      </c>
      <c r="I87" s="1">
        <v>62176.75</v>
      </c>
      <c r="J87" s="1">
        <v>28428.97</v>
      </c>
      <c r="K87" s="1">
        <v>12843.2</v>
      </c>
      <c r="L87" s="1">
        <v>1368.34</v>
      </c>
      <c r="M87" s="1">
        <v>251</v>
      </c>
      <c r="N87" s="1">
        <v>144</v>
      </c>
      <c r="O87" s="1">
        <v>68412.899999999994</v>
      </c>
      <c r="P87" s="1" t="s">
        <v>37</v>
      </c>
    </row>
    <row r="88" spans="1:16" x14ac:dyDescent="0.3">
      <c r="A88" s="2">
        <v>45717</v>
      </c>
      <c r="B88">
        <v>2025</v>
      </c>
      <c r="C88" t="s">
        <v>22</v>
      </c>
      <c r="D88">
        <v>3</v>
      </c>
      <c r="E88" t="s">
        <v>38</v>
      </c>
      <c r="F88" t="s">
        <v>6</v>
      </c>
      <c r="G88" t="s">
        <v>24</v>
      </c>
      <c r="H88" t="s">
        <v>36</v>
      </c>
      <c r="I88">
        <v>144370.68</v>
      </c>
      <c r="J88">
        <v>66063.520000000004</v>
      </c>
      <c r="K88">
        <v>26850.959999999999</v>
      </c>
      <c r="L88">
        <v>5144</v>
      </c>
      <c r="M88">
        <v>717</v>
      </c>
      <c r="N88">
        <v>506</v>
      </c>
      <c r="O88">
        <v>142558.29999999999</v>
      </c>
      <c r="P88" t="s">
        <v>35</v>
      </c>
    </row>
    <row r="89" spans="1:16" x14ac:dyDescent="0.3">
      <c r="A89" s="5">
        <v>45717</v>
      </c>
      <c r="B89" s="1">
        <v>2025</v>
      </c>
      <c r="C89" s="1" t="s">
        <v>22</v>
      </c>
      <c r="D89" s="1">
        <v>3</v>
      </c>
      <c r="E89" s="1" t="s">
        <v>38</v>
      </c>
      <c r="F89" s="1" t="s">
        <v>2</v>
      </c>
      <c r="G89" s="1" t="s">
        <v>24</v>
      </c>
      <c r="H89" s="1" t="s">
        <v>33</v>
      </c>
      <c r="I89" s="1">
        <v>48019.71</v>
      </c>
      <c r="J89" s="1">
        <v>19707.330000000002</v>
      </c>
      <c r="K89" s="1">
        <v>9860.0300000000007</v>
      </c>
      <c r="L89" s="1">
        <v>1650.65</v>
      </c>
      <c r="M89" s="1">
        <v>199</v>
      </c>
      <c r="N89" s="1">
        <v>152</v>
      </c>
      <c r="O89" s="1">
        <v>43596.99</v>
      </c>
      <c r="P89" s="1" t="s">
        <v>35</v>
      </c>
    </row>
    <row r="90" spans="1:16" x14ac:dyDescent="0.3">
      <c r="A90" s="2">
        <v>45717</v>
      </c>
      <c r="B90">
        <v>2025</v>
      </c>
      <c r="C90" t="s">
        <v>22</v>
      </c>
      <c r="D90">
        <v>3</v>
      </c>
      <c r="E90" t="s">
        <v>38</v>
      </c>
      <c r="F90" t="s">
        <v>3</v>
      </c>
      <c r="G90" t="s">
        <v>24</v>
      </c>
      <c r="H90" t="s">
        <v>25</v>
      </c>
      <c r="I90">
        <v>29032.639999999999</v>
      </c>
      <c r="J90">
        <v>11699.87</v>
      </c>
      <c r="K90">
        <v>5754.24</v>
      </c>
      <c r="L90">
        <v>633.13</v>
      </c>
      <c r="M90">
        <v>112</v>
      </c>
      <c r="N90">
        <v>82</v>
      </c>
      <c r="O90">
        <v>30625.25</v>
      </c>
      <c r="P90" t="s">
        <v>32</v>
      </c>
    </row>
    <row r="91" spans="1:16" x14ac:dyDescent="0.3">
      <c r="A91" s="5">
        <v>45717</v>
      </c>
      <c r="B91" s="1">
        <v>2025</v>
      </c>
      <c r="C91" s="1" t="s">
        <v>22</v>
      </c>
      <c r="D91" s="1">
        <v>3</v>
      </c>
      <c r="E91" s="1" t="s">
        <v>38</v>
      </c>
      <c r="F91" s="1" t="s">
        <v>4</v>
      </c>
      <c r="G91" s="1" t="s">
        <v>31</v>
      </c>
      <c r="H91" s="1" t="s">
        <v>33</v>
      </c>
      <c r="I91" s="1">
        <v>81441.94</v>
      </c>
      <c r="J91" s="1">
        <v>36834.07</v>
      </c>
      <c r="K91" s="1">
        <v>14959.2</v>
      </c>
      <c r="L91" s="1">
        <v>2925.63</v>
      </c>
      <c r="M91" s="1">
        <v>400</v>
      </c>
      <c r="N91" s="1">
        <v>257</v>
      </c>
      <c r="O91" s="1">
        <v>75905.95</v>
      </c>
      <c r="P91" s="1" t="s">
        <v>32</v>
      </c>
    </row>
    <row r="92" spans="1:16" x14ac:dyDescent="0.3">
      <c r="A92" s="2">
        <v>45748</v>
      </c>
      <c r="B92">
        <v>2025</v>
      </c>
      <c r="C92" t="s">
        <v>39</v>
      </c>
      <c r="D92">
        <v>4</v>
      </c>
      <c r="E92" t="s">
        <v>40</v>
      </c>
      <c r="F92" t="s">
        <v>7</v>
      </c>
      <c r="G92" t="s">
        <v>29</v>
      </c>
      <c r="H92" t="s">
        <v>25</v>
      </c>
      <c r="I92">
        <v>189845.22</v>
      </c>
      <c r="J92">
        <v>81397.91</v>
      </c>
      <c r="K92">
        <v>39982.080000000002</v>
      </c>
      <c r="L92">
        <v>6390.7</v>
      </c>
      <c r="M92">
        <v>863</v>
      </c>
      <c r="N92">
        <v>600</v>
      </c>
      <c r="O92">
        <v>180558.27</v>
      </c>
      <c r="P92" t="s">
        <v>42</v>
      </c>
    </row>
    <row r="93" spans="1:16" x14ac:dyDescent="0.3">
      <c r="A93" s="5">
        <v>45748</v>
      </c>
      <c r="B93" s="1">
        <v>2025</v>
      </c>
      <c r="C93" s="1" t="s">
        <v>39</v>
      </c>
      <c r="D93" s="1">
        <v>4</v>
      </c>
      <c r="E93" s="1" t="s">
        <v>40</v>
      </c>
      <c r="F93" s="1" t="s">
        <v>5</v>
      </c>
      <c r="G93" s="1" t="s">
        <v>29</v>
      </c>
      <c r="H93" s="1" t="s">
        <v>25</v>
      </c>
      <c r="I93" s="1">
        <v>69938.36</v>
      </c>
      <c r="J93" s="1">
        <v>31606.03</v>
      </c>
      <c r="K93" s="1">
        <v>15192.03</v>
      </c>
      <c r="L93" s="1">
        <v>1801.1</v>
      </c>
      <c r="M93" s="1">
        <v>312</v>
      </c>
      <c r="N93" s="1">
        <v>177</v>
      </c>
      <c r="O93" s="1">
        <v>77488.33</v>
      </c>
      <c r="P93" s="1" t="s">
        <v>35</v>
      </c>
    </row>
    <row r="94" spans="1:16" x14ac:dyDescent="0.3">
      <c r="A94" s="2">
        <v>45748</v>
      </c>
      <c r="B94">
        <v>2025</v>
      </c>
      <c r="C94" t="s">
        <v>39</v>
      </c>
      <c r="D94">
        <v>4</v>
      </c>
      <c r="E94" t="s">
        <v>40</v>
      </c>
      <c r="F94" t="s">
        <v>6</v>
      </c>
      <c r="G94" t="s">
        <v>29</v>
      </c>
      <c r="H94" t="s">
        <v>36</v>
      </c>
      <c r="I94">
        <v>128594.66</v>
      </c>
      <c r="J94">
        <v>57562.1</v>
      </c>
      <c r="K94">
        <v>25196.5</v>
      </c>
      <c r="L94">
        <v>3561.28</v>
      </c>
      <c r="M94">
        <v>588</v>
      </c>
      <c r="N94">
        <v>358</v>
      </c>
      <c r="O94">
        <v>131915.35999999999</v>
      </c>
      <c r="P94" t="s">
        <v>26</v>
      </c>
    </row>
    <row r="95" spans="1:16" x14ac:dyDescent="0.3">
      <c r="A95" s="5">
        <v>45748</v>
      </c>
      <c r="B95" s="1">
        <v>2025</v>
      </c>
      <c r="C95" s="1" t="s">
        <v>39</v>
      </c>
      <c r="D95" s="1">
        <v>4</v>
      </c>
      <c r="E95" s="1" t="s">
        <v>40</v>
      </c>
      <c r="F95" s="1" t="s">
        <v>2</v>
      </c>
      <c r="G95" s="1" t="s">
        <v>31</v>
      </c>
      <c r="H95" s="1" t="s">
        <v>36</v>
      </c>
      <c r="I95" s="1">
        <v>49432.97</v>
      </c>
      <c r="J95" s="1">
        <v>21387.59</v>
      </c>
      <c r="K95" s="1">
        <v>9983.41</v>
      </c>
      <c r="L95" s="1">
        <v>1548.17</v>
      </c>
      <c r="M95" s="1">
        <v>210</v>
      </c>
      <c r="N95" s="1">
        <v>154</v>
      </c>
      <c r="O95" s="1">
        <v>45023.040000000001</v>
      </c>
      <c r="P95" s="1" t="s">
        <v>32</v>
      </c>
    </row>
    <row r="96" spans="1:16" x14ac:dyDescent="0.3">
      <c r="A96" s="2">
        <v>45748</v>
      </c>
      <c r="B96">
        <v>2025</v>
      </c>
      <c r="C96" t="s">
        <v>39</v>
      </c>
      <c r="D96">
        <v>4</v>
      </c>
      <c r="E96" t="s">
        <v>40</v>
      </c>
      <c r="F96" t="s">
        <v>3</v>
      </c>
      <c r="G96" t="s">
        <v>27</v>
      </c>
      <c r="H96" t="s">
        <v>30</v>
      </c>
      <c r="I96">
        <v>28803.85</v>
      </c>
      <c r="J96">
        <v>11757.32</v>
      </c>
      <c r="K96">
        <v>6651.66</v>
      </c>
      <c r="L96">
        <v>933.76</v>
      </c>
      <c r="M96">
        <v>122</v>
      </c>
      <c r="N96">
        <v>89</v>
      </c>
      <c r="O96">
        <v>30100.6</v>
      </c>
      <c r="P96" t="s">
        <v>35</v>
      </c>
    </row>
    <row r="97" spans="1:16" x14ac:dyDescent="0.3">
      <c r="A97" s="5">
        <v>45748</v>
      </c>
      <c r="B97" s="1">
        <v>2025</v>
      </c>
      <c r="C97" s="1" t="s">
        <v>39</v>
      </c>
      <c r="D97" s="1">
        <v>4</v>
      </c>
      <c r="E97" s="1" t="s">
        <v>40</v>
      </c>
      <c r="F97" s="1" t="s">
        <v>4</v>
      </c>
      <c r="G97" s="1" t="s">
        <v>31</v>
      </c>
      <c r="H97" s="1" t="s">
        <v>33</v>
      </c>
      <c r="I97" s="1">
        <v>81271.009999999995</v>
      </c>
      <c r="J97" s="1">
        <v>32891.57</v>
      </c>
      <c r="K97" s="1">
        <v>17494.87</v>
      </c>
      <c r="L97" s="1">
        <v>2567.4699999999998</v>
      </c>
      <c r="M97" s="1">
        <v>340</v>
      </c>
      <c r="N97" s="1">
        <v>194</v>
      </c>
      <c r="O97" s="1">
        <v>78420.37</v>
      </c>
      <c r="P97" s="1" t="s">
        <v>32</v>
      </c>
    </row>
    <row r="98" spans="1:16" x14ac:dyDescent="0.3">
      <c r="A98" s="2">
        <v>45778</v>
      </c>
      <c r="B98">
        <v>2025</v>
      </c>
      <c r="C98" t="s">
        <v>39</v>
      </c>
      <c r="D98">
        <v>5</v>
      </c>
      <c r="E98" t="s">
        <v>41</v>
      </c>
      <c r="F98" t="s">
        <v>7</v>
      </c>
      <c r="G98" t="s">
        <v>31</v>
      </c>
      <c r="H98" t="s">
        <v>36</v>
      </c>
      <c r="I98">
        <v>189436.81</v>
      </c>
      <c r="J98">
        <v>80160.679999999993</v>
      </c>
      <c r="K98">
        <v>48821.5</v>
      </c>
      <c r="L98">
        <v>5800</v>
      </c>
      <c r="M98">
        <v>748</v>
      </c>
      <c r="N98">
        <v>566</v>
      </c>
      <c r="O98">
        <v>181202.64</v>
      </c>
      <c r="P98" t="s">
        <v>35</v>
      </c>
    </row>
    <row r="99" spans="1:16" x14ac:dyDescent="0.3">
      <c r="A99" s="5">
        <v>45778</v>
      </c>
      <c r="B99" s="1">
        <v>2025</v>
      </c>
      <c r="C99" s="1" t="s">
        <v>39</v>
      </c>
      <c r="D99" s="1">
        <v>5</v>
      </c>
      <c r="E99" s="1" t="s">
        <v>41</v>
      </c>
      <c r="F99" s="1" t="s">
        <v>5</v>
      </c>
      <c r="G99" s="1" t="s">
        <v>31</v>
      </c>
      <c r="H99" s="1" t="s">
        <v>36</v>
      </c>
      <c r="I99" s="1">
        <v>73209.25</v>
      </c>
      <c r="J99" s="1">
        <v>32529.7</v>
      </c>
      <c r="K99" s="1">
        <v>15920.56</v>
      </c>
      <c r="L99" s="1">
        <v>1574.44</v>
      </c>
      <c r="M99" s="1">
        <v>304</v>
      </c>
      <c r="N99" s="1">
        <v>184</v>
      </c>
      <c r="O99" s="1">
        <v>76781.22</v>
      </c>
      <c r="P99" s="1" t="s">
        <v>26</v>
      </c>
    </row>
    <row r="100" spans="1:16" x14ac:dyDescent="0.3">
      <c r="A100" s="2">
        <v>45778</v>
      </c>
      <c r="B100">
        <v>2025</v>
      </c>
      <c r="C100" t="s">
        <v>39</v>
      </c>
      <c r="D100">
        <v>5</v>
      </c>
      <c r="E100" t="s">
        <v>41</v>
      </c>
      <c r="F100" t="s">
        <v>6</v>
      </c>
      <c r="G100" t="s">
        <v>29</v>
      </c>
      <c r="H100" t="s">
        <v>30</v>
      </c>
      <c r="I100">
        <v>144245.15</v>
      </c>
      <c r="J100">
        <v>54973.77</v>
      </c>
      <c r="K100">
        <v>32155.96</v>
      </c>
      <c r="L100">
        <v>4196.92</v>
      </c>
      <c r="M100">
        <v>616</v>
      </c>
      <c r="N100">
        <v>442</v>
      </c>
      <c r="O100">
        <v>148371.03</v>
      </c>
      <c r="P100" t="s">
        <v>35</v>
      </c>
    </row>
    <row r="101" spans="1:16" x14ac:dyDescent="0.3">
      <c r="A101" s="5">
        <v>45778</v>
      </c>
      <c r="B101" s="1">
        <v>2025</v>
      </c>
      <c r="C101" s="1" t="s">
        <v>39</v>
      </c>
      <c r="D101" s="1">
        <v>5</v>
      </c>
      <c r="E101" s="1" t="s">
        <v>41</v>
      </c>
      <c r="F101" s="1" t="s">
        <v>2</v>
      </c>
      <c r="G101" s="1" t="s">
        <v>31</v>
      </c>
      <c r="H101" s="1" t="s">
        <v>36</v>
      </c>
      <c r="I101" s="1">
        <v>43020.97</v>
      </c>
      <c r="J101" s="1">
        <v>16434.099999999999</v>
      </c>
      <c r="K101" s="1">
        <v>10787.03</v>
      </c>
      <c r="L101" s="1">
        <v>1343.47</v>
      </c>
      <c r="M101" s="1">
        <v>169</v>
      </c>
      <c r="N101" s="1">
        <v>102</v>
      </c>
      <c r="O101" s="1">
        <v>39317.199999999997</v>
      </c>
      <c r="P101" s="1" t="s">
        <v>35</v>
      </c>
    </row>
    <row r="102" spans="1:16" x14ac:dyDescent="0.3">
      <c r="A102" s="2">
        <v>45778</v>
      </c>
      <c r="B102">
        <v>2025</v>
      </c>
      <c r="C102" t="s">
        <v>39</v>
      </c>
      <c r="D102">
        <v>5</v>
      </c>
      <c r="E102" t="s">
        <v>41</v>
      </c>
      <c r="F102" t="s">
        <v>3</v>
      </c>
      <c r="G102" t="s">
        <v>27</v>
      </c>
      <c r="H102" t="s">
        <v>25</v>
      </c>
      <c r="I102">
        <v>27879.119999999999</v>
      </c>
      <c r="J102">
        <v>10905.81</v>
      </c>
      <c r="K102">
        <v>7128.72</v>
      </c>
      <c r="L102">
        <v>727.29</v>
      </c>
      <c r="M102">
        <v>127</v>
      </c>
      <c r="N102">
        <v>72</v>
      </c>
      <c r="O102">
        <v>30533.13</v>
      </c>
      <c r="P102" t="s">
        <v>37</v>
      </c>
    </row>
    <row r="103" spans="1:16" x14ac:dyDescent="0.3">
      <c r="A103" s="5">
        <v>45778</v>
      </c>
      <c r="B103" s="1">
        <v>2025</v>
      </c>
      <c r="C103" s="1" t="s">
        <v>39</v>
      </c>
      <c r="D103" s="1">
        <v>5</v>
      </c>
      <c r="E103" s="1" t="s">
        <v>41</v>
      </c>
      <c r="F103" s="1" t="s">
        <v>4</v>
      </c>
      <c r="G103" s="1" t="s">
        <v>24</v>
      </c>
      <c r="H103" s="1" t="s">
        <v>25</v>
      </c>
      <c r="I103" s="1">
        <v>77468.570000000007</v>
      </c>
      <c r="J103" s="1">
        <v>35321.83</v>
      </c>
      <c r="K103" s="1">
        <v>18260.79</v>
      </c>
      <c r="L103" s="1">
        <v>2386.33</v>
      </c>
      <c r="M103" s="1">
        <v>341</v>
      </c>
      <c r="N103" s="1">
        <v>249</v>
      </c>
      <c r="O103" s="1">
        <v>84811.9</v>
      </c>
      <c r="P103" s="1" t="s">
        <v>28</v>
      </c>
    </row>
    <row r="104" spans="1:16" x14ac:dyDescent="0.3">
      <c r="A104" s="2">
        <v>45809</v>
      </c>
      <c r="B104">
        <v>2025</v>
      </c>
      <c r="C104" t="s">
        <v>39</v>
      </c>
      <c r="D104">
        <v>6</v>
      </c>
      <c r="E104" t="s">
        <v>43</v>
      </c>
      <c r="F104" t="s">
        <v>7</v>
      </c>
      <c r="G104" t="s">
        <v>24</v>
      </c>
      <c r="H104" t="s">
        <v>36</v>
      </c>
      <c r="I104">
        <v>217296.03</v>
      </c>
      <c r="J104">
        <v>99113.44</v>
      </c>
      <c r="K104">
        <v>39682.01</v>
      </c>
      <c r="L104">
        <v>5956.21</v>
      </c>
      <c r="M104">
        <v>1008</v>
      </c>
      <c r="N104">
        <v>793</v>
      </c>
      <c r="O104">
        <v>236461.33</v>
      </c>
      <c r="P104" t="s">
        <v>28</v>
      </c>
    </row>
    <row r="105" spans="1:16" x14ac:dyDescent="0.3">
      <c r="A105" s="5">
        <v>45809</v>
      </c>
      <c r="B105" s="1">
        <v>2025</v>
      </c>
      <c r="C105" s="1" t="s">
        <v>39</v>
      </c>
      <c r="D105" s="1">
        <v>6</v>
      </c>
      <c r="E105" s="1" t="s">
        <v>43</v>
      </c>
      <c r="F105" s="1" t="s">
        <v>5</v>
      </c>
      <c r="G105" s="1" t="s">
        <v>24</v>
      </c>
      <c r="H105" s="1" t="s">
        <v>33</v>
      </c>
      <c r="I105" s="1">
        <v>79716.070000000007</v>
      </c>
      <c r="J105" s="1">
        <v>34404.35</v>
      </c>
      <c r="K105" s="1">
        <v>14735.04</v>
      </c>
      <c r="L105" s="1">
        <v>2034.17</v>
      </c>
      <c r="M105" s="1">
        <v>309</v>
      </c>
      <c r="N105" s="1">
        <v>243</v>
      </c>
      <c r="O105" s="1">
        <v>86198.74</v>
      </c>
      <c r="P105" s="1" t="s">
        <v>35</v>
      </c>
    </row>
    <row r="106" spans="1:16" x14ac:dyDescent="0.3">
      <c r="A106" s="2">
        <v>45809</v>
      </c>
      <c r="B106">
        <v>2025</v>
      </c>
      <c r="C106" t="s">
        <v>39</v>
      </c>
      <c r="D106">
        <v>6</v>
      </c>
      <c r="E106" t="s">
        <v>43</v>
      </c>
      <c r="F106" t="s">
        <v>6</v>
      </c>
      <c r="G106" t="s">
        <v>27</v>
      </c>
      <c r="H106" t="s">
        <v>33</v>
      </c>
      <c r="I106">
        <v>151693.16</v>
      </c>
      <c r="J106">
        <v>69428.06</v>
      </c>
      <c r="K106">
        <v>27918.560000000001</v>
      </c>
      <c r="L106">
        <v>4045.68</v>
      </c>
      <c r="M106">
        <v>585</v>
      </c>
      <c r="N106">
        <v>436</v>
      </c>
      <c r="O106">
        <v>143372.07</v>
      </c>
      <c r="P106" t="s">
        <v>32</v>
      </c>
    </row>
    <row r="107" spans="1:16" x14ac:dyDescent="0.3">
      <c r="A107" s="5">
        <v>45809</v>
      </c>
      <c r="B107" s="1">
        <v>2025</v>
      </c>
      <c r="C107" s="1" t="s">
        <v>39</v>
      </c>
      <c r="D107" s="1">
        <v>6</v>
      </c>
      <c r="E107" s="1" t="s">
        <v>43</v>
      </c>
      <c r="F107" s="1" t="s">
        <v>2</v>
      </c>
      <c r="G107" s="1" t="s">
        <v>29</v>
      </c>
      <c r="H107" s="1" t="s">
        <v>33</v>
      </c>
      <c r="I107" s="1">
        <v>47505.3</v>
      </c>
      <c r="J107" s="1">
        <v>18612.78</v>
      </c>
      <c r="K107" s="1">
        <v>11973.35</v>
      </c>
      <c r="L107" s="1">
        <v>952.8</v>
      </c>
      <c r="M107" s="1">
        <v>191</v>
      </c>
      <c r="N107" s="1">
        <v>111</v>
      </c>
      <c r="O107" s="1">
        <v>44113.34</v>
      </c>
      <c r="P107" s="1" t="s">
        <v>26</v>
      </c>
    </row>
    <row r="108" spans="1:16" x14ac:dyDescent="0.3">
      <c r="A108" s="2">
        <v>45809</v>
      </c>
      <c r="B108">
        <v>2025</v>
      </c>
      <c r="C108" t="s">
        <v>39</v>
      </c>
      <c r="D108">
        <v>6</v>
      </c>
      <c r="E108" t="s">
        <v>43</v>
      </c>
      <c r="F108" t="s">
        <v>3</v>
      </c>
      <c r="G108" t="s">
        <v>24</v>
      </c>
      <c r="H108" t="s">
        <v>33</v>
      </c>
      <c r="I108">
        <v>31735.34</v>
      </c>
      <c r="J108">
        <v>12124.88</v>
      </c>
      <c r="K108">
        <v>5750.09</v>
      </c>
      <c r="L108">
        <v>1136.1199999999999</v>
      </c>
      <c r="M108">
        <v>159</v>
      </c>
      <c r="N108">
        <v>100</v>
      </c>
      <c r="O108">
        <v>29778.35</v>
      </c>
      <c r="P108" t="s">
        <v>35</v>
      </c>
    </row>
    <row r="109" spans="1:16" x14ac:dyDescent="0.3">
      <c r="A109" s="5">
        <v>45809</v>
      </c>
      <c r="B109" s="1">
        <v>2025</v>
      </c>
      <c r="C109" s="1" t="s">
        <v>39</v>
      </c>
      <c r="D109" s="1">
        <v>6</v>
      </c>
      <c r="E109" s="1" t="s">
        <v>43</v>
      </c>
      <c r="F109" s="1" t="s">
        <v>4</v>
      </c>
      <c r="G109" s="1" t="s">
        <v>27</v>
      </c>
      <c r="H109" s="1" t="s">
        <v>30</v>
      </c>
      <c r="I109" s="1">
        <v>84725.16</v>
      </c>
      <c r="J109" s="1">
        <v>32965.879999999997</v>
      </c>
      <c r="K109" s="1">
        <v>15681.33</v>
      </c>
      <c r="L109" s="1">
        <v>2454.11</v>
      </c>
      <c r="M109" s="1">
        <v>405</v>
      </c>
      <c r="N109" s="1">
        <v>282</v>
      </c>
      <c r="O109" s="1">
        <v>84677.81</v>
      </c>
      <c r="P109" s="1" t="s">
        <v>35</v>
      </c>
    </row>
    <row r="110" spans="1:16" x14ac:dyDescent="0.3">
      <c r="A110" s="2">
        <v>45839</v>
      </c>
      <c r="B110">
        <v>2025</v>
      </c>
      <c r="C110" t="s">
        <v>44</v>
      </c>
      <c r="D110">
        <v>7</v>
      </c>
      <c r="E110" t="s">
        <v>45</v>
      </c>
      <c r="F110" t="s">
        <v>7</v>
      </c>
      <c r="G110" t="s">
        <v>31</v>
      </c>
      <c r="H110" t="s">
        <v>25</v>
      </c>
      <c r="I110">
        <v>235538.94</v>
      </c>
      <c r="J110">
        <v>105841.42</v>
      </c>
      <c r="K110">
        <v>52222.77</v>
      </c>
      <c r="L110">
        <v>6868.52</v>
      </c>
      <c r="M110">
        <v>916</v>
      </c>
      <c r="N110">
        <v>517</v>
      </c>
      <c r="O110">
        <v>236805.2</v>
      </c>
      <c r="P110" t="s">
        <v>35</v>
      </c>
    </row>
    <row r="111" spans="1:16" x14ac:dyDescent="0.3">
      <c r="A111" s="5">
        <v>45839</v>
      </c>
      <c r="B111" s="1">
        <v>2025</v>
      </c>
      <c r="C111" s="1" t="s">
        <v>44</v>
      </c>
      <c r="D111" s="1">
        <v>7</v>
      </c>
      <c r="E111" s="1" t="s">
        <v>45</v>
      </c>
      <c r="F111" s="1" t="s">
        <v>5</v>
      </c>
      <c r="G111" s="1" t="s">
        <v>29</v>
      </c>
      <c r="H111" s="1" t="s">
        <v>25</v>
      </c>
      <c r="I111" s="1">
        <v>68478</v>
      </c>
      <c r="J111" s="1">
        <v>29924.35</v>
      </c>
      <c r="K111" s="1">
        <v>14755.98</v>
      </c>
      <c r="L111" s="1">
        <v>2601.16</v>
      </c>
      <c r="M111" s="1">
        <v>332</v>
      </c>
      <c r="N111" s="1">
        <v>194</v>
      </c>
      <c r="O111" s="1">
        <v>63531.3</v>
      </c>
      <c r="P111" s="1" t="s">
        <v>28</v>
      </c>
    </row>
    <row r="112" spans="1:16" x14ac:dyDescent="0.3">
      <c r="A112" s="2">
        <v>45839</v>
      </c>
      <c r="B112">
        <v>2025</v>
      </c>
      <c r="C112" t="s">
        <v>44</v>
      </c>
      <c r="D112">
        <v>7</v>
      </c>
      <c r="E112" t="s">
        <v>45</v>
      </c>
      <c r="F112" t="s">
        <v>6</v>
      </c>
      <c r="G112" t="s">
        <v>27</v>
      </c>
      <c r="H112" t="s">
        <v>25</v>
      </c>
      <c r="I112">
        <v>149516.20000000001</v>
      </c>
      <c r="J112">
        <v>62243.18</v>
      </c>
      <c r="K112">
        <v>34154.61</v>
      </c>
      <c r="L112">
        <v>3286.9</v>
      </c>
      <c r="M112">
        <v>633</v>
      </c>
      <c r="N112">
        <v>483</v>
      </c>
      <c r="O112">
        <v>155975.54999999999</v>
      </c>
      <c r="P112" t="s">
        <v>37</v>
      </c>
    </row>
    <row r="113" spans="1:16" x14ac:dyDescent="0.3">
      <c r="A113" s="5">
        <v>45839</v>
      </c>
      <c r="B113" s="1">
        <v>2025</v>
      </c>
      <c r="C113" s="1" t="s">
        <v>44</v>
      </c>
      <c r="D113" s="1">
        <v>7</v>
      </c>
      <c r="E113" s="1" t="s">
        <v>45</v>
      </c>
      <c r="F113" s="1" t="s">
        <v>2</v>
      </c>
      <c r="G113" s="1" t="s">
        <v>29</v>
      </c>
      <c r="H113" s="1" t="s">
        <v>36</v>
      </c>
      <c r="I113" s="1">
        <v>53380.9</v>
      </c>
      <c r="J113" s="1">
        <v>22051.919999999998</v>
      </c>
      <c r="K113" s="1">
        <v>13142.03</v>
      </c>
      <c r="L113" s="1">
        <v>1493.31</v>
      </c>
      <c r="M113" s="1">
        <v>223</v>
      </c>
      <c r="N113" s="1">
        <v>140</v>
      </c>
      <c r="O113" s="1">
        <v>51713.02</v>
      </c>
      <c r="P113" s="1" t="s">
        <v>32</v>
      </c>
    </row>
    <row r="114" spans="1:16" x14ac:dyDescent="0.3">
      <c r="A114" s="2">
        <v>45839</v>
      </c>
      <c r="B114">
        <v>2025</v>
      </c>
      <c r="C114" t="s">
        <v>44</v>
      </c>
      <c r="D114">
        <v>7</v>
      </c>
      <c r="E114" t="s">
        <v>45</v>
      </c>
      <c r="F114" t="s">
        <v>3</v>
      </c>
      <c r="G114" t="s">
        <v>27</v>
      </c>
      <c r="H114" t="s">
        <v>30</v>
      </c>
      <c r="I114">
        <v>32116.799999999999</v>
      </c>
      <c r="J114">
        <v>13422.94</v>
      </c>
      <c r="K114">
        <v>6015.41</v>
      </c>
      <c r="L114">
        <v>697.17</v>
      </c>
      <c r="M114">
        <v>149</v>
      </c>
      <c r="N114">
        <v>109</v>
      </c>
      <c r="O114">
        <v>31538.13</v>
      </c>
      <c r="P114" t="s">
        <v>28</v>
      </c>
    </row>
    <row r="115" spans="1:16" x14ac:dyDescent="0.3">
      <c r="A115" s="5">
        <v>45839</v>
      </c>
      <c r="B115" s="1">
        <v>2025</v>
      </c>
      <c r="C115" s="1" t="s">
        <v>44</v>
      </c>
      <c r="D115" s="1">
        <v>7</v>
      </c>
      <c r="E115" s="1" t="s">
        <v>45</v>
      </c>
      <c r="F115" s="1" t="s">
        <v>4</v>
      </c>
      <c r="G115" s="1" t="s">
        <v>24</v>
      </c>
      <c r="H115" s="1" t="s">
        <v>36</v>
      </c>
      <c r="I115" s="1">
        <v>94604.78</v>
      </c>
      <c r="J115" s="1">
        <v>40200.85</v>
      </c>
      <c r="K115" s="1">
        <v>22099.78</v>
      </c>
      <c r="L115" s="1">
        <v>2669.38</v>
      </c>
      <c r="M115" s="1">
        <v>378</v>
      </c>
      <c r="N115" s="1">
        <v>296</v>
      </c>
      <c r="O115" s="1">
        <v>93946.91</v>
      </c>
      <c r="P115" s="1" t="s">
        <v>28</v>
      </c>
    </row>
    <row r="116" spans="1:16" x14ac:dyDescent="0.3">
      <c r="A116" s="2">
        <v>45870</v>
      </c>
      <c r="B116">
        <v>2025</v>
      </c>
      <c r="C116" t="s">
        <v>44</v>
      </c>
      <c r="D116">
        <v>8</v>
      </c>
      <c r="E116" t="s">
        <v>46</v>
      </c>
      <c r="F116" t="s">
        <v>7</v>
      </c>
      <c r="G116" t="s">
        <v>29</v>
      </c>
      <c r="H116" t="s">
        <v>30</v>
      </c>
      <c r="I116">
        <v>200967.87</v>
      </c>
      <c r="J116">
        <v>78033.42</v>
      </c>
      <c r="K116">
        <v>44332.11</v>
      </c>
      <c r="L116">
        <v>4641.2700000000004</v>
      </c>
      <c r="M116">
        <v>919</v>
      </c>
      <c r="N116">
        <v>700</v>
      </c>
      <c r="O116">
        <v>196350.65</v>
      </c>
      <c r="P116" t="s">
        <v>42</v>
      </c>
    </row>
    <row r="117" spans="1:16" x14ac:dyDescent="0.3">
      <c r="A117" s="5">
        <v>45870</v>
      </c>
      <c r="B117" s="1">
        <v>2025</v>
      </c>
      <c r="C117" s="1" t="s">
        <v>44</v>
      </c>
      <c r="D117" s="1">
        <v>8</v>
      </c>
      <c r="E117" s="1" t="s">
        <v>46</v>
      </c>
      <c r="F117" s="1" t="s">
        <v>5</v>
      </c>
      <c r="G117" s="1" t="s">
        <v>24</v>
      </c>
      <c r="H117" s="1" t="s">
        <v>36</v>
      </c>
      <c r="I117" s="1">
        <v>70631.47</v>
      </c>
      <c r="J117" s="1">
        <v>31401.18</v>
      </c>
      <c r="K117" s="1">
        <v>17489.23</v>
      </c>
      <c r="L117" s="1">
        <v>2789.3</v>
      </c>
      <c r="M117" s="1">
        <v>287</v>
      </c>
      <c r="N117" s="1">
        <v>201</v>
      </c>
      <c r="O117" s="1">
        <v>73555.179999999993</v>
      </c>
      <c r="P117" s="1" t="s">
        <v>26</v>
      </c>
    </row>
    <row r="118" spans="1:16" x14ac:dyDescent="0.3">
      <c r="A118" s="2">
        <v>45870</v>
      </c>
      <c r="B118">
        <v>2025</v>
      </c>
      <c r="C118" t="s">
        <v>44</v>
      </c>
      <c r="D118">
        <v>8</v>
      </c>
      <c r="E118" t="s">
        <v>46</v>
      </c>
      <c r="F118" t="s">
        <v>6</v>
      </c>
      <c r="G118" t="s">
        <v>31</v>
      </c>
      <c r="H118" t="s">
        <v>30</v>
      </c>
      <c r="I118">
        <v>130302.78</v>
      </c>
      <c r="J118">
        <v>56840.14</v>
      </c>
      <c r="K118">
        <v>26675.43</v>
      </c>
      <c r="L118">
        <v>3491.66</v>
      </c>
      <c r="M118">
        <v>721</v>
      </c>
      <c r="N118">
        <v>553</v>
      </c>
      <c r="O118">
        <v>133507.01</v>
      </c>
      <c r="P118" t="s">
        <v>32</v>
      </c>
    </row>
    <row r="119" spans="1:16" x14ac:dyDescent="0.3">
      <c r="A119" s="5">
        <v>45870</v>
      </c>
      <c r="B119" s="1">
        <v>2025</v>
      </c>
      <c r="C119" s="1" t="s">
        <v>44</v>
      </c>
      <c r="D119" s="1">
        <v>8</v>
      </c>
      <c r="E119" s="1" t="s">
        <v>46</v>
      </c>
      <c r="F119" s="1" t="s">
        <v>2</v>
      </c>
      <c r="G119" s="1" t="s">
        <v>29</v>
      </c>
      <c r="H119" s="1" t="s">
        <v>36</v>
      </c>
      <c r="I119" s="1">
        <v>48636.19</v>
      </c>
      <c r="J119" s="1">
        <v>22262.959999999999</v>
      </c>
      <c r="K119" s="1">
        <v>9111.5300000000007</v>
      </c>
      <c r="L119" s="1">
        <v>1488.74</v>
      </c>
      <c r="M119" s="1">
        <v>231</v>
      </c>
      <c r="N119" s="1">
        <v>153</v>
      </c>
      <c r="O119" s="1">
        <v>45456.84</v>
      </c>
      <c r="P119" s="1" t="s">
        <v>28</v>
      </c>
    </row>
    <row r="120" spans="1:16" x14ac:dyDescent="0.3">
      <c r="A120" s="2">
        <v>45870</v>
      </c>
      <c r="B120">
        <v>2025</v>
      </c>
      <c r="C120" t="s">
        <v>44</v>
      </c>
      <c r="D120">
        <v>8</v>
      </c>
      <c r="E120" t="s">
        <v>46</v>
      </c>
      <c r="F120" t="s">
        <v>3</v>
      </c>
      <c r="G120" t="s">
        <v>31</v>
      </c>
      <c r="H120" t="s">
        <v>25</v>
      </c>
      <c r="I120">
        <v>29558.1</v>
      </c>
      <c r="J120">
        <v>13320.87</v>
      </c>
      <c r="K120">
        <v>5688.35</v>
      </c>
      <c r="L120">
        <v>1037.1600000000001</v>
      </c>
      <c r="M120">
        <v>160</v>
      </c>
      <c r="N120">
        <v>91</v>
      </c>
      <c r="O120">
        <v>29483.759999999998</v>
      </c>
      <c r="P120" t="s">
        <v>28</v>
      </c>
    </row>
    <row r="121" spans="1:16" x14ac:dyDescent="0.3">
      <c r="A121" s="5">
        <v>45870</v>
      </c>
      <c r="B121" s="1">
        <v>2025</v>
      </c>
      <c r="C121" s="1" t="s">
        <v>44</v>
      </c>
      <c r="D121" s="1">
        <v>8</v>
      </c>
      <c r="E121" s="1" t="s">
        <v>46</v>
      </c>
      <c r="F121" s="1" t="s">
        <v>4</v>
      </c>
      <c r="G121" s="1" t="s">
        <v>31</v>
      </c>
      <c r="H121" s="1" t="s">
        <v>36</v>
      </c>
      <c r="I121" s="1">
        <v>80258.8</v>
      </c>
      <c r="J121" s="1">
        <v>32252.27</v>
      </c>
      <c r="K121" s="1">
        <v>19293.849999999999</v>
      </c>
      <c r="L121" s="1">
        <v>1787.87</v>
      </c>
      <c r="M121" s="1">
        <v>374</v>
      </c>
      <c r="N121" s="1">
        <v>232</v>
      </c>
      <c r="O121" s="1">
        <v>84212.91</v>
      </c>
      <c r="P121" s="1" t="s">
        <v>26</v>
      </c>
    </row>
    <row r="122" spans="1:16" x14ac:dyDescent="0.3">
      <c r="A122" s="2">
        <v>45901</v>
      </c>
      <c r="B122">
        <v>2025</v>
      </c>
      <c r="C122" t="s">
        <v>44</v>
      </c>
      <c r="D122">
        <v>9</v>
      </c>
      <c r="E122" t="s">
        <v>47</v>
      </c>
      <c r="F122" t="s">
        <v>7</v>
      </c>
      <c r="G122" t="s">
        <v>29</v>
      </c>
      <c r="H122" t="s">
        <v>36</v>
      </c>
      <c r="I122">
        <v>198488.36</v>
      </c>
      <c r="J122">
        <v>91057.66</v>
      </c>
      <c r="K122">
        <v>36597.79</v>
      </c>
      <c r="L122">
        <v>4781.28</v>
      </c>
      <c r="M122">
        <v>776</v>
      </c>
      <c r="N122">
        <v>575</v>
      </c>
      <c r="O122">
        <v>212008.47</v>
      </c>
      <c r="P122" t="s">
        <v>26</v>
      </c>
    </row>
    <row r="123" spans="1:16" x14ac:dyDescent="0.3">
      <c r="A123" s="5">
        <v>45901</v>
      </c>
      <c r="B123" s="1">
        <v>2025</v>
      </c>
      <c r="C123" s="1" t="s">
        <v>44</v>
      </c>
      <c r="D123" s="1">
        <v>9</v>
      </c>
      <c r="E123" s="1" t="s">
        <v>47</v>
      </c>
      <c r="F123" s="1" t="s">
        <v>5</v>
      </c>
      <c r="G123" s="1" t="s">
        <v>29</v>
      </c>
      <c r="H123" s="1" t="s">
        <v>30</v>
      </c>
      <c r="I123" s="1">
        <v>63180.34</v>
      </c>
      <c r="J123" s="1">
        <v>27784.26</v>
      </c>
      <c r="K123" s="1">
        <v>12260.5</v>
      </c>
      <c r="L123" s="1">
        <v>1744.04</v>
      </c>
      <c r="M123" s="1">
        <v>267</v>
      </c>
      <c r="N123" s="1">
        <v>180</v>
      </c>
      <c r="O123" s="1">
        <v>68445.66</v>
      </c>
      <c r="P123" s="1" t="s">
        <v>37</v>
      </c>
    </row>
    <row r="124" spans="1:16" x14ac:dyDescent="0.3">
      <c r="A124" s="2">
        <v>45901</v>
      </c>
      <c r="B124">
        <v>2025</v>
      </c>
      <c r="C124" t="s">
        <v>44</v>
      </c>
      <c r="D124">
        <v>9</v>
      </c>
      <c r="E124" t="s">
        <v>47</v>
      </c>
      <c r="F124" t="s">
        <v>6</v>
      </c>
      <c r="G124" t="s">
        <v>31</v>
      </c>
      <c r="H124" t="s">
        <v>36</v>
      </c>
      <c r="I124">
        <v>150300.98000000001</v>
      </c>
      <c r="J124">
        <v>57623.02</v>
      </c>
      <c r="K124">
        <v>27279.53</v>
      </c>
      <c r="L124">
        <v>5775.05</v>
      </c>
      <c r="M124">
        <v>603</v>
      </c>
      <c r="N124">
        <v>418</v>
      </c>
      <c r="O124">
        <v>154231.04000000001</v>
      </c>
      <c r="P124" t="s">
        <v>26</v>
      </c>
    </row>
    <row r="125" spans="1:16" x14ac:dyDescent="0.3">
      <c r="A125" s="5">
        <v>45901</v>
      </c>
      <c r="B125" s="1">
        <v>2025</v>
      </c>
      <c r="C125" s="1" t="s">
        <v>44</v>
      </c>
      <c r="D125" s="1">
        <v>9</v>
      </c>
      <c r="E125" s="1" t="s">
        <v>47</v>
      </c>
      <c r="F125" s="1" t="s">
        <v>2</v>
      </c>
      <c r="G125" s="1" t="s">
        <v>31</v>
      </c>
      <c r="H125" s="1" t="s">
        <v>30</v>
      </c>
      <c r="I125" s="1">
        <v>45832.62</v>
      </c>
      <c r="J125" s="1">
        <v>20959.07</v>
      </c>
      <c r="K125" s="1">
        <v>8880.06</v>
      </c>
      <c r="L125" s="1">
        <v>1785.29</v>
      </c>
      <c r="M125" s="1">
        <v>211</v>
      </c>
      <c r="N125" s="1">
        <v>152</v>
      </c>
      <c r="O125" s="1">
        <v>44897.98</v>
      </c>
      <c r="P125" s="1" t="s">
        <v>32</v>
      </c>
    </row>
    <row r="126" spans="1:16" x14ac:dyDescent="0.3">
      <c r="A126" s="2">
        <v>45901</v>
      </c>
      <c r="B126">
        <v>2025</v>
      </c>
      <c r="C126" t="s">
        <v>44</v>
      </c>
      <c r="D126">
        <v>9</v>
      </c>
      <c r="E126" t="s">
        <v>47</v>
      </c>
      <c r="F126" t="s">
        <v>3</v>
      </c>
      <c r="G126" t="s">
        <v>24</v>
      </c>
      <c r="H126" t="s">
        <v>30</v>
      </c>
      <c r="I126">
        <v>28824.35</v>
      </c>
      <c r="J126">
        <v>11876.67</v>
      </c>
      <c r="K126">
        <v>5369.74</v>
      </c>
      <c r="L126">
        <v>1078.33</v>
      </c>
      <c r="M126">
        <v>120</v>
      </c>
      <c r="N126">
        <v>72</v>
      </c>
      <c r="O126">
        <v>30882.58</v>
      </c>
      <c r="P126" t="s">
        <v>28</v>
      </c>
    </row>
    <row r="127" spans="1:16" x14ac:dyDescent="0.3">
      <c r="A127" s="5">
        <v>45901</v>
      </c>
      <c r="B127" s="1">
        <v>2025</v>
      </c>
      <c r="C127" s="1" t="s">
        <v>44</v>
      </c>
      <c r="D127" s="1">
        <v>9</v>
      </c>
      <c r="E127" s="1" t="s">
        <v>47</v>
      </c>
      <c r="F127" s="1" t="s">
        <v>4</v>
      </c>
      <c r="G127" s="1" t="s">
        <v>27</v>
      </c>
      <c r="H127" s="1" t="s">
        <v>36</v>
      </c>
      <c r="I127" s="1">
        <v>81922.740000000005</v>
      </c>
      <c r="J127" s="1">
        <v>37067.89</v>
      </c>
      <c r="K127" s="1">
        <v>17035.84</v>
      </c>
      <c r="L127" s="1">
        <v>2830.23</v>
      </c>
      <c r="M127" s="1">
        <v>333</v>
      </c>
      <c r="N127" s="1">
        <v>251</v>
      </c>
      <c r="O127" s="1">
        <v>77988.740000000005</v>
      </c>
      <c r="P127" s="1" t="s">
        <v>32</v>
      </c>
    </row>
    <row r="128" spans="1:16" x14ac:dyDescent="0.3">
      <c r="A128" s="2">
        <v>45931</v>
      </c>
      <c r="B128">
        <v>2025</v>
      </c>
      <c r="C128" t="s">
        <v>48</v>
      </c>
      <c r="D128">
        <v>10</v>
      </c>
      <c r="E128" t="s">
        <v>49</v>
      </c>
      <c r="F128" t="s">
        <v>7</v>
      </c>
      <c r="G128" t="s">
        <v>31</v>
      </c>
      <c r="H128" t="s">
        <v>36</v>
      </c>
      <c r="I128">
        <v>197857.25</v>
      </c>
      <c r="J128">
        <v>77605.47</v>
      </c>
      <c r="K128">
        <v>47630.61</v>
      </c>
      <c r="L128">
        <v>4255.33</v>
      </c>
      <c r="M128">
        <v>772</v>
      </c>
      <c r="N128">
        <v>545</v>
      </c>
      <c r="O128">
        <v>198266.75</v>
      </c>
      <c r="P128" t="s">
        <v>35</v>
      </c>
    </row>
    <row r="129" spans="1:16" x14ac:dyDescent="0.3">
      <c r="A129" s="5">
        <v>45931</v>
      </c>
      <c r="B129" s="1">
        <v>2025</v>
      </c>
      <c r="C129" s="1" t="s">
        <v>48</v>
      </c>
      <c r="D129" s="1">
        <v>10</v>
      </c>
      <c r="E129" s="1" t="s">
        <v>49</v>
      </c>
      <c r="F129" s="1" t="s">
        <v>5</v>
      </c>
      <c r="G129" s="1" t="s">
        <v>24</v>
      </c>
      <c r="H129" s="1" t="s">
        <v>36</v>
      </c>
      <c r="I129" s="1">
        <v>67965.350000000006</v>
      </c>
      <c r="J129" s="1">
        <v>28217.919999999998</v>
      </c>
      <c r="K129" s="1">
        <v>14783.39</v>
      </c>
      <c r="L129" s="1">
        <v>2217.5500000000002</v>
      </c>
      <c r="M129" s="1">
        <v>278</v>
      </c>
      <c r="N129" s="1">
        <v>194</v>
      </c>
      <c r="O129" s="1">
        <v>66431.19</v>
      </c>
      <c r="P129" s="1" t="s">
        <v>37</v>
      </c>
    </row>
    <row r="130" spans="1:16" x14ac:dyDescent="0.3">
      <c r="A130" s="2">
        <v>45931</v>
      </c>
      <c r="B130">
        <v>2025</v>
      </c>
      <c r="C130" t="s">
        <v>48</v>
      </c>
      <c r="D130">
        <v>10</v>
      </c>
      <c r="E130" t="s">
        <v>49</v>
      </c>
      <c r="F130" t="s">
        <v>6</v>
      </c>
      <c r="G130" t="s">
        <v>31</v>
      </c>
      <c r="H130" t="s">
        <v>25</v>
      </c>
      <c r="I130">
        <v>139762.82</v>
      </c>
      <c r="J130">
        <v>53745.96</v>
      </c>
      <c r="K130">
        <v>34456.53</v>
      </c>
      <c r="L130">
        <v>3009.74</v>
      </c>
      <c r="M130">
        <v>560</v>
      </c>
      <c r="N130">
        <v>427</v>
      </c>
      <c r="O130">
        <v>144696.71</v>
      </c>
      <c r="P130" t="s">
        <v>28</v>
      </c>
    </row>
    <row r="131" spans="1:16" x14ac:dyDescent="0.3">
      <c r="A131" s="5">
        <v>45931</v>
      </c>
      <c r="B131" s="1">
        <v>2025</v>
      </c>
      <c r="C131" s="1" t="s">
        <v>48</v>
      </c>
      <c r="D131" s="1">
        <v>10</v>
      </c>
      <c r="E131" s="1" t="s">
        <v>49</v>
      </c>
      <c r="F131" s="1" t="s">
        <v>2</v>
      </c>
      <c r="G131" s="1" t="s">
        <v>31</v>
      </c>
      <c r="H131" s="1" t="s">
        <v>33</v>
      </c>
      <c r="I131" s="1">
        <v>47551.01</v>
      </c>
      <c r="J131" s="1">
        <v>21081.52</v>
      </c>
      <c r="K131" s="1">
        <v>11967.17</v>
      </c>
      <c r="L131" s="1">
        <v>1378.73</v>
      </c>
      <c r="M131" s="1">
        <v>194</v>
      </c>
      <c r="N131" s="1">
        <v>138</v>
      </c>
      <c r="O131" s="1">
        <v>46159.47</v>
      </c>
      <c r="P131" s="1" t="s">
        <v>26</v>
      </c>
    </row>
    <row r="132" spans="1:16" x14ac:dyDescent="0.3">
      <c r="A132" s="2">
        <v>45931</v>
      </c>
      <c r="B132">
        <v>2025</v>
      </c>
      <c r="C132" t="s">
        <v>48</v>
      </c>
      <c r="D132">
        <v>10</v>
      </c>
      <c r="E132" t="s">
        <v>49</v>
      </c>
      <c r="F132" t="s">
        <v>3</v>
      </c>
      <c r="G132" t="s">
        <v>31</v>
      </c>
      <c r="H132" t="s">
        <v>25</v>
      </c>
      <c r="I132">
        <v>29109.08</v>
      </c>
      <c r="J132">
        <v>12949.97</v>
      </c>
      <c r="K132">
        <v>7189.66</v>
      </c>
      <c r="L132">
        <v>1154.1099999999999</v>
      </c>
      <c r="M132">
        <v>155</v>
      </c>
      <c r="N132">
        <v>110</v>
      </c>
      <c r="O132">
        <v>26448.84</v>
      </c>
      <c r="P132" t="s">
        <v>28</v>
      </c>
    </row>
    <row r="133" spans="1:16" x14ac:dyDescent="0.3">
      <c r="A133" s="5">
        <v>45931</v>
      </c>
      <c r="B133" s="1">
        <v>2025</v>
      </c>
      <c r="C133" s="1" t="s">
        <v>48</v>
      </c>
      <c r="D133" s="1">
        <v>10</v>
      </c>
      <c r="E133" s="1" t="s">
        <v>49</v>
      </c>
      <c r="F133" s="1" t="s">
        <v>4</v>
      </c>
      <c r="G133" s="1" t="s">
        <v>29</v>
      </c>
      <c r="H133" s="1" t="s">
        <v>30</v>
      </c>
      <c r="I133" s="1">
        <v>82694.52</v>
      </c>
      <c r="J133" s="1">
        <v>32474.11</v>
      </c>
      <c r="K133" s="1">
        <v>17351.64</v>
      </c>
      <c r="L133" s="1">
        <v>2121.77</v>
      </c>
      <c r="M133" s="1">
        <v>388</v>
      </c>
      <c r="N133" s="1">
        <v>246</v>
      </c>
      <c r="O133" s="1">
        <v>85302.28</v>
      </c>
      <c r="P133" s="1" t="s">
        <v>42</v>
      </c>
    </row>
    <row r="134" spans="1:16" x14ac:dyDescent="0.3">
      <c r="A134" s="2">
        <v>45962</v>
      </c>
      <c r="B134">
        <v>2025</v>
      </c>
      <c r="C134" t="s">
        <v>48</v>
      </c>
      <c r="D134">
        <v>11</v>
      </c>
      <c r="E134" t="s">
        <v>50</v>
      </c>
      <c r="F134" t="s">
        <v>7</v>
      </c>
      <c r="G134" t="s">
        <v>29</v>
      </c>
      <c r="H134" t="s">
        <v>30</v>
      </c>
      <c r="I134">
        <v>225211.65</v>
      </c>
      <c r="J134">
        <v>97802.74</v>
      </c>
      <c r="K134">
        <v>45657.55</v>
      </c>
      <c r="L134">
        <v>7764.1</v>
      </c>
      <c r="M134">
        <v>968</v>
      </c>
      <c r="N134">
        <v>751</v>
      </c>
      <c r="O134">
        <v>245958.49</v>
      </c>
      <c r="P134" t="s">
        <v>28</v>
      </c>
    </row>
    <row r="135" spans="1:16" x14ac:dyDescent="0.3">
      <c r="A135" s="5">
        <v>45962</v>
      </c>
      <c r="B135" s="1">
        <v>2025</v>
      </c>
      <c r="C135" s="1" t="s">
        <v>48</v>
      </c>
      <c r="D135" s="1">
        <v>11</v>
      </c>
      <c r="E135" s="1" t="s">
        <v>50</v>
      </c>
      <c r="F135" s="1" t="s">
        <v>5</v>
      </c>
      <c r="G135" s="1" t="s">
        <v>24</v>
      </c>
      <c r="H135" s="1" t="s">
        <v>36</v>
      </c>
      <c r="I135" s="1">
        <v>84369.29</v>
      </c>
      <c r="J135" s="1">
        <v>38247.949999999997</v>
      </c>
      <c r="K135" s="1">
        <v>17280.39</v>
      </c>
      <c r="L135" s="1">
        <v>2794.4</v>
      </c>
      <c r="M135" s="1">
        <v>362</v>
      </c>
      <c r="N135" s="1">
        <v>210</v>
      </c>
      <c r="O135" s="1">
        <v>89089.2</v>
      </c>
      <c r="P135" s="1" t="s">
        <v>28</v>
      </c>
    </row>
    <row r="136" spans="1:16" x14ac:dyDescent="0.3">
      <c r="A136" s="2">
        <v>45962</v>
      </c>
      <c r="B136">
        <v>2025</v>
      </c>
      <c r="C136" t="s">
        <v>48</v>
      </c>
      <c r="D136">
        <v>11</v>
      </c>
      <c r="E136" t="s">
        <v>50</v>
      </c>
      <c r="F136" t="s">
        <v>6</v>
      </c>
      <c r="G136" t="s">
        <v>24</v>
      </c>
      <c r="H136" t="s">
        <v>25</v>
      </c>
      <c r="I136">
        <v>159362.07999999999</v>
      </c>
      <c r="J136">
        <v>70650.460000000006</v>
      </c>
      <c r="K136">
        <v>39052.44</v>
      </c>
      <c r="L136">
        <v>5323.06</v>
      </c>
      <c r="M136">
        <v>646</v>
      </c>
      <c r="N136">
        <v>474</v>
      </c>
      <c r="O136">
        <v>167456.26999999999</v>
      </c>
      <c r="P136" t="s">
        <v>28</v>
      </c>
    </row>
    <row r="137" spans="1:16" x14ac:dyDescent="0.3">
      <c r="A137" s="5">
        <v>45962</v>
      </c>
      <c r="B137" s="1">
        <v>2025</v>
      </c>
      <c r="C137" s="1" t="s">
        <v>48</v>
      </c>
      <c r="D137" s="1">
        <v>11</v>
      </c>
      <c r="E137" s="1" t="s">
        <v>50</v>
      </c>
      <c r="F137" s="1" t="s">
        <v>2</v>
      </c>
      <c r="G137" s="1" t="s">
        <v>27</v>
      </c>
      <c r="H137" s="1" t="s">
        <v>33</v>
      </c>
      <c r="I137" s="1">
        <v>52958.92</v>
      </c>
      <c r="J137" s="1">
        <v>21660.61</v>
      </c>
      <c r="K137" s="1">
        <v>10296.33</v>
      </c>
      <c r="L137" s="1">
        <v>1286.05</v>
      </c>
      <c r="M137" s="1">
        <v>207</v>
      </c>
      <c r="N137" s="1">
        <v>139</v>
      </c>
      <c r="O137" s="1">
        <v>50302.47</v>
      </c>
      <c r="P137" s="1" t="s">
        <v>26</v>
      </c>
    </row>
    <row r="138" spans="1:16" x14ac:dyDescent="0.3">
      <c r="A138" s="2">
        <v>45962</v>
      </c>
      <c r="B138">
        <v>2025</v>
      </c>
      <c r="C138" t="s">
        <v>48</v>
      </c>
      <c r="D138">
        <v>11</v>
      </c>
      <c r="E138" t="s">
        <v>50</v>
      </c>
      <c r="F138" t="s">
        <v>3</v>
      </c>
      <c r="G138" t="s">
        <v>27</v>
      </c>
      <c r="H138" t="s">
        <v>25</v>
      </c>
      <c r="I138">
        <v>32649.75</v>
      </c>
      <c r="J138">
        <v>14465.46</v>
      </c>
      <c r="K138">
        <v>7203.03</v>
      </c>
      <c r="L138">
        <v>1005.46</v>
      </c>
      <c r="M138">
        <v>136</v>
      </c>
      <c r="N138">
        <v>92</v>
      </c>
      <c r="O138">
        <v>34139.379999999997</v>
      </c>
      <c r="P138" t="s">
        <v>32</v>
      </c>
    </row>
    <row r="139" spans="1:16" x14ac:dyDescent="0.3">
      <c r="A139" s="5">
        <v>45962</v>
      </c>
      <c r="B139" s="1">
        <v>2025</v>
      </c>
      <c r="C139" s="1" t="s">
        <v>48</v>
      </c>
      <c r="D139" s="1">
        <v>11</v>
      </c>
      <c r="E139" s="1" t="s">
        <v>50</v>
      </c>
      <c r="F139" s="1" t="s">
        <v>4</v>
      </c>
      <c r="G139" s="1" t="s">
        <v>27</v>
      </c>
      <c r="H139" s="1" t="s">
        <v>25</v>
      </c>
      <c r="I139" s="1">
        <v>88873.62</v>
      </c>
      <c r="J139" s="1">
        <v>39682.75</v>
      </c>
      <c r="K139" s="1">
        <v>21479.67</v>
      </c>
      <c r="L139" s="1">
        <v>3215.53</v>
      </c>
      <c r="M139" s="1">
        <v>459</v>
      </c>
      <c r="N139" s="1">
        <v>302</v>
      </c>
      <c r="O139" s="1">
        <v>88019.45</v>
      </c>
      <c r="P139" s="1" t="s">
        <v>28</v>
      </c>
    </row>
    <row r="140" spans="1:16" x14ac:dyDescent="0.3">
      <c r="A140" s="2">
        <v>45992</v>
      </c>
      <c r="B140">
        <v>2025</v>
      </c>
      <c r="C140" t="s">
        <v>48</v>
      </c>
      <c r="D140">
        <v>12</v>
      </c>
      <c r="E140" t="s">
        <v>51</v>
      </c>
      <c r="F140" t="s">
        <v>7</v>
      </c>
      <c r="G140" t="s">
        <v>27</v>
      </c>
      <c r="H140" t="s">
        <v>36</v>
      </c>
      <c r="I140">
        <v>236130.45</v>
      </c>
      <c r="J140">
        <v>103869.75</v>
      </c>
      <c r="K140">
        <v>50983.93</v>
      </c>
      <c r="L140">
        <v>7244.53</v>
      </c>
      <c r="M140">
        <v>1153</v>
      </c>
      <c r="N140">
        <v>867</v>
      </c>
      <c r="O140">
        <v>236882.16</v>
      </c>
      <c r="P140" t="s">
        <v>35</v>
      </c>
    </row>
    <row r="141" spans="1:16" x14ac:dyDescent="0.3">
      <c r="A141" s="5">
        <v>45992</v>
      </c>
      <c r="B141" s="1">
        <v>2025</v>
      </c>
      <c r="C141" s="1" t="s">
        <v>48</v>
      </c>
      <c r="D141" s="1">
        <v>12</v>
      </c>
      <c r="E141" s="1" t="s">
        <v>51</v>
      </c>
      <c r="F141" s="1" t="s">
        <v>5</v>
      </c>
      <c r="G141" s="1" t="s">
        <v>27</v>
      </c>
      <c r="H141" s="1" t="s">
        <v>33</v>
      </c>
      <c r="I141" s="1">
        <v>89603.11</v>
      </c>
      <c r="J141" s="1">
        <v>41105.89</v>
      </c>
      <c r="K141" s="1">
        <v>19438</v>
      </c>
      <c r="L141" s="1">
        <v>2297.0100000000002</v>
      </c>
      <c r="M141" s="1">
        <v>425</v>
      </c>
      <c r="N141" s="1">
        <v>289</v>
      </c>
      <c r="O141" s="1">
        <v>99690.54</v>
      </c>
      <c r="P141" s="1" t="s">
        <v>42</v>
      </c>
    </row>
    <row r="142" spans="1:16" x14ac:dyDescent="0.3">
      <c r="A142" s="2">
        <v>45992</v>
      </c>
      <c r="B142">
        <v>2025</v>
      </c>
      <c r="C142" t="s">
        <v>48</v>
      </c>
      <c r="D142">
        <v>12</v>
      </c>
      <c r="E142" t="s">
        <v>51</v>
      </c>
      <c r="F142" t="s">
        <v>6</v>
      </c>
      <c r="G142" t="s">
        <v>24</v>
      </c>
      <c r="H142" t="s">
        <v>33</v>
      </c>
      <c r="I142">
        <v>149763.07</v>
      </c>
      <c r="J142">
        <v>62667.95</v>
      </c>
      <c r="K142">
        <v>31404.86</v>
      </c>
      <c r="L142">
        <v>5793.71</v>
      </c>
      <c r="M142">
        <v>632</v>
      </c>
      <c r="N142">
        <v>429</v>
      </c>
      <c r="O142">
        <v>138894.63</v>
      </c>
      <c r="P142" t="s">
        <v>42</v>
      </c>
    </row>
    <row r="143" spans="1:16" x14ac:dyDescent="0.3">
      <c r="A143" s="5">
        <v>45992</v>
      </c>
      <c r="B143" s="1">
        <v>2025</v>
      </c>
      <c r="C143" s="1" t="s">
        <v>48</v>
      </c>
      <c r="D143" s="1">
        <v>12</v>
      </c>
      <c r="E143" s="1" t="s">
        <v>51</v>
      </c>
      <c r="F143" s="1" t="s">
        <v>2</v>
      </c>
      <c r="G143" s="1" t="s">
        <v>24</v>
      </c>
      <c r="H143" s="1" t="s">
        <v>25</v>
      </c>
      <c r="I143" s="1">
        <v>54276.21</v>
      </c>
      <c r="J143" s="1">
        <v>22853.99</v>
      </c>
      <c r="K143" s="1">
        <v>13378.2</v>
      </c>
      <c r="L143" s="1">
        <v>1185.08</v>
      </c>
      <c r="M143" s="1">
        <v>214</v>
      </c>
      <c r="N143" s="1">
        <v>161</v>
      </c>
      <c r="O143" s="1">
        <v>59411.75</v>
      </c>
      <c r="P143" s="1" t="s">
        <v>26</v>
      </c>
    </row>
    <row r="144" spans="1:16" x14ac:dyDescent="0.3">
      <c r="A144" s="2">
        <v>45992</v>
      </c>
      <c r="B144">
        <v>2025</v>
      </c>
      <c r="C144" t="s">
        <v>48</v>
      </c>
      <c r="D144">
        <v>12</v>
      </c>
      <c r="E144" t="s">
        <v>51</v>
      </c>
      <c r="F144" t="s">
        <v>3</v>
      </c>
      <c r="G144" t="s">
        <v>29</v>
      </c>
      <c r="H144" t="s">
        <v>33</v>
      </c>
      <c r="I144">
        <v>33560.300000000003</v>
      </c>
      <c r="J144">
        <v>13756.93</v>
      </c>
      <c r="K144">
        <v>7077.64</v>
      </c>
      <c r="L144">
        <v>725.98</v>
      </c>
      <c r="M144">
        <v>169</v>
      </c>
      <c r="N144">
        <v>106</v>
      </c>
      <c r="O144">
        <v>30935.83</v>
      </c>
      <c r="P144" t="s">
        <v>32</v>
      </c>
    </row>
    <row r="145" spans="1:16" x14ac:dyDescent="0.3">
      <c r="A145" s="5">
        <v>45992</v>
      </c>
      <c r="B145" s="1">
        <v>2025</v>
      </c>
      <c r="C145" s="1" t="s">
        <v>48</v>
      </c>
      <c r="D145" s="1">
        <v>12</v>
      </c>
      <c r="E145" s="1" t="s">
        <v>51</v>
      </c>
      <c r="F145" s="1" t="s">
        <v>4</v>
      </c>
      <c r="G145" s="1" t="s">
        <v>24</v>
      </c>
      <c r="H145" s="1" t="s">
        <v>30</v>
      </c>
      <c r="I145" s="1">
        <v>87095.48</v>
      </c>
      <c r="J145" s="1">
        <v>39488.370000000003</v>
      </c>
      <c r="K145" s="1">
        <v>18969.080000000002</v>
      </c>
      <c r="L145" s="1">
        <v>3189.63</v>
      </c>
      <c r="M145" s="1">
        <v>361</v>
      </c>
      <c r="N145" s="1">
        <v>240</v>
      </c>
      <c r="O145" s="1">
        <v>90176.62</v>
      </c>
      <c r="P145" s="1" t="s">
        <v>42</v>
      </c>
    </row>
  </sheetData>
  <autoFilter ref="A1:P145" xr:uid="{00000000-0009-0000-0000-000001000000}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workbookViewId="0"/>
  </sheetViews>
  <sheetFormatPr defaultRowHeight="14.4" x14ac:dyDescent="0.3"/>
  <cols>
    <col min="1" max="7" width="14" customWidth="1"/>
  </cols>
  <sheetData>
    <row r="1" spans="1:7" x14ac:dyDescent="0.3">
      <c r="A1" t="s">
        <v>52</v>
      </c>
    </row>
    <row r="2" spans="1:7" x14ac:dyDescent="0.3">
      <c r="A2" t="s">
        <v>53</v>
      </c>
      <c r="B2" t="s">
        <v>9</v>
      </c>
      <c r="C2" t="s">
        <v>11</v>
      </c>
      <c r="D2" t="s">
        <v>1</v>
      </c>
      <c r="E2" t="s">
        <v>54</v>
      </c>
      <c r="F2" t="s">
        <v>55</v>
      </c>
      <c r="G2" t="s">
        <v>20</v>
      </c>
    </row>
    <row r="3" spans="1:7" x14ac:dyDescent="0.3">
      <c r="A3" t="s">
        <v>56</v>
      </c>
      <c r="B3">
        <v>2024</v>
      </c>
      <c r="C3">
        <v>1</v>
      </c>
      <c r="D3" t="e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Data!$I$2:$I$145),0)</f>
        <v>#REF!</v>
      </c>
      <c r="E3" t="e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(Data!$J$2:$J$145+Data!$K$2:$K$145)),0)</f>
        <v>#REF!</v>
      </c>
      <c r="F3" t="e">
        <f t="shared" ref="F3:F26" si="0">D3-E3</f>
        <v>#REF!</v>
      </c>
      <c r="G3" t="e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Data!$O$2:$O$145),0)</f>
        <v>#REF!</v>
      </c>
    </row>
    <row r="4" spans="1:7" x14ac:dyDescent="0.3">
      <c r="A4" t="s">
        <v>57</v>
      </c>
      <c r="B4">
        <v>2024</v>
      </c>
      <c r="C4">
        <v>2</v>
      </c>
      <c r="D4" t="e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Data!$I$2:$I$145),0)</f>
        <v>#REF!</v>
      </c>
      <c r="E4" t="e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(Data!$J$2:$J$145+Data!$K$2:$K$145)),0)</f>
        <v>#REF!</v>
      </c>
      <c r="F4" t="e">
        <f t="shared" si="0"/>
        <v>#REF!</v>
      </c>
      <c r="G4" t="e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Data!$O$2:$O$145),0)</f>
        <v>#REF!</v>
      </c>
    </row>
    <row r="5" spans="1:7" x14ac:dyDescent="0.3">
      <c r="A5" t="s">
        <v>58</v>
      </c>
      <c r="B5">
        <v>2024</v>
      </c>
      <c r="C5">
        <v>3</v>
      </c>
      <c r="D5" t="e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Data!$I$2:$I$145),0)</f>
        <v>#REF!</v>
      </c>
      <c r="E5" t="e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(Data!$J$2:$J$145+Data!$K$2:$K$145)),0)</f>
        <v>#REF!</v>
      </c>
      <c r="F5" t="e">
        <f t="shared" si="0"/>
        <v>#REF!</v>
      </c>
      <c r="G5" t="e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Data!$O$2:$O$145),0)</f>
        <v>#REF!</v>
      </c>
    </row>
    <row r="6" spans="1:7" x14ac:dyDescent="0.3">
      <c r="A6" t="s">
        <v>59</v>
      </c>
      <c r="B6">
        <v>2024</v>
      </c>
      <c r="C6">
        <v>4</v>
      </c>
      <c r="D6" t="e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Data!$I$2:$I$145),0)</f>
        <v>#REF!</v>
      </c>
      <c r="E6" t="e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(Data!$J$2:$J$145+Data!$K$2:$K$145)),0)</f>
        <v>#REF!</v>
      </c>
      <c r="F6" t="e">
        <f t="shared" si="0"/>
        <v>#REF!</v>
      </c>
      <c r="G6" t="e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Data!$O$2:$O$145),0)</f>
        <v>#REF!</v>
      </c>
    </row>
    <row r="7" spans="1:7" x14ac:dyDescent="0.3">
      <c r="A7" t="s">
        <v>60</v>
      </c>
      <c r="B7">
        <v>2024</v>
      </c>
      <c r="C7">
        <v>5</v>
      </c>
      <c r="D7" t="e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Data!$I$2:$I$145),0)</f>
        <v>#REF!</v>
      </c>
      <c r="E7" t="e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(Data!$J$2:$J$145+Data!$K$2:$K$145)),0)</f>
        <v>#REF!</v>
      </c>
      <c r="F7" t="e">
        <f t="shared" si="0"/>
        <v>#REF!</v>
      </c>
      <c r="G7" t="e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Data!$O$2:$O$145),0)</f>
        <v>#REF!</v>
      </c>
    </row>
    <row r="8" spans="1:7" x14ac:dyDescent="0.3">
      <c r="A8" t="s">
        <v>61</v>
      </c>
      <c r="B8">
        <v>2024</v>
      </c>
      <c r="C8">
        <v>6</v>
      </c>
      <c r="D8" t="e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Data!$I$2:$I$145),0)</f>
        <v>#REF!</v>
      </c>
      <c r="E8" t="e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(Data!$J$2:$J$145+Data!$K$2:$K$145)),0)</f>
        <v>#REF!</v>
      </c>
      <c r="F8" t="e">
        <f t="shared" si="0"/>
        <v>#REF!</v>
      </c>
      <c r="G8" t="e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Data!$O$2:$O$145),0)</f>
        <v>#REF!</v>
      </c>
    </row>
    <row r="9" spans="1:7" x14ac:dyDescent="0.3">
      <c r="A9" t="s">
        <v>62</v>
      </c>
      <c r="B9">
        <v>2024</v>
      </c>
      <c r="C9">
        <v>7</v>
      </c>
      <c r="D9" t="e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Data!$I$2:$I$145),0)</f>
        <v>#REF!</v>
      </c>
      <c r="E9" t="e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(Data!$J$2:$J$145+Data!$K$2:$K$145)),0)</f>
        <v>#REF!</v>
      </c>
      <c r="F9" t="e">
        <f t="shared" si="0"/>
        <v>#REF!</v>
      </c>
      <c r="G9" t="e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Data!$O$2:$O$145),0)</f>
        <v>#REF!</v>
      </c>
    </row>
    <row r="10" spans="1:7" x14ac:dyDescent="0.3">
      <c r="A10" t="s">
        <v>63</v>
      </c>
      <c r="B10">
        <v>2024</v>
      </c>
      <c r="C10">
        <v>8</v>
      </c>
      <c r="D10" t="e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Data!$I$2:$I$145),0)</f>
        <v>#REF!</v>
      </c>
      <c r="E10" t="e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(Data!$J$2:$J$145+Data!$K$2:$K$145)),0)</f>
        <v>#REF!</v>
      </c>
      <c r="F10" t="e">
        <f t="shared" si="0"/>
        <v>#REF!</v>
      </c>
      <c r="G10" t="e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Data!$O$2:$O$145),0)</f>
        <v>#REF!</v>
      </c>
    </row>
    <row r="11" spans="1:7" x14ac:dyDescent="0.3">
      <c r="A11" t="s">
        <v>64</v>
      </c>
      <c r="B11">
        <v>2024</v>
      </c>
      <c r="C11">
        <v>9</v>
      </c>
      <c r="D11" t="e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Data!$I$2:$I$145),0)</f>
        <v>#REF!</v>
      </c>
      <c r="E11" t="e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(Data!$J$2:$J$145+Data!$K$2:$K$145)),0)</f>
        <v>#REF!</v>
      </c>
      <c r="F11" t="e">
        <f t="shared" si="0"/>
        <v>#REF!</v>
      </c>
      <c r="G11" t="e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Data!$O$2:$O$145),0)</f>
        <v>#REF!</v>
      </c>
    </row>
    <row r="12" spans="1:7" x14ac:dyDescent="0.3">
      <c r="A12" t="s">
        <v>65</v>
      </c>
      <c r="B12">
        <v>2024</v>
      </c>
      <c r="C12">
        <v>10</v>
      </c>
      <c r="D12" t="e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Data!$I$2:$I$145),0)</f>
        <v>#REF!</v>
      </c>
      <c r="E12" t="e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(Data!$J$2:$J$145+Data!$K$2:$K$145)),0)</f>
        <v>#REF!</v>
      </c>
      <c r="F12" t="e">
        <f t="shared" si="0"/>
        <v>#REF!</v>
      </c>
      <c r="G12" t="e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Data!$O$2:$O$145),0)</f>
        <v>#REF!</v>
      </c>
    </row>
    <row r="13" spans="1:7" x14ac:dyDescent="0.3">
      <c r="A13" t="s">
        <v>66</v>
      </c>
      <c r="B13">
        <v>2024</v>
      </c>
      <c r="C13">
        <v>11</v>
      </c>
      <c r="D13" t="e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Data!$I$2:$I$145),0)</f>
        <v>#REF!</v>
      </c>
      <c r="E13" t="e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(Data!$J$2:$J$145+Data!$K$2:$K$145)),0)</f>
        <v>#REF!</v>
      </c>
      <c r="F13" t="e">
        <f t="shared" si="0"/>
        <v>#REF!</v>
      </c>
      <c r="G13" t="e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Data!$O$2:$O$145),0)</f>
        <v>#REF!</v>
      </c>
    </row>
    <row r="14" spans="1:7" x14ac:dyDescent="0.3">
      <c r="A14" t="s">
        <v>67</v>
      </c>
      <c r="B14">
        <v>2024</v>
      </c>
      <c r="C14">
        <v>12</v>
      </c>
      <c r="D14" t="e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Data!$I$2:$I$145),0)</f>
        <v>#REF!</v>
      </c>
      <c r="E14" t="e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(Data!$J$2:$J$145+Data!$K$2:$K$145)),0)</f>
        <v>#REF!</v>
      </c>
      <c r="F14" t="e">
        <f t="shared" si="0"/>
        <v>#REF!</v>
      </c>
      <c r="G14" t="e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Data!$O$2:$O$145),0)</f>
        <v>#REF!</v>
      </c>
    </row>
    <row r="15" spans="1:7" x14ac:dyDescent="0.3">
      <c r="A15" t="s">
        <v>68</v>
      </c>
      <c r="B15">
        <v>2025</v>
      </c>
      <c r="C15">
        <v>1</v>
      </c>
      <c r="D15" t="e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Data!$I$2:$I$145),0)</f>
        <v>#REF!</v>
      </c>
      <c r="E15" t="e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(Data!$J$2:$J$145+Data!$K$2:$K$145)),0)</f>
        <v>#REF!</v>
      </c>
      <c r="F15" t="e">
        <f t="shared" si="0"/>
        <v>#REF!</v>
      </c>
      <c r="G15" t="e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Data!$O$2:$O$145),0)</f>
        <v>#REF!</v>
      </c>
    </row>
    <row r="16" spans="1:7" x14ac:dyDescent="0.3">
      <c r="A16" t="s">
        <v>69</v>
      </c>
      <c r="B16">
        <v>2025</v>
      </c>
      <c r="C16">
        <v>2</v>
      </c>
      <c r="D16" t="e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Data!$I$2:$I$145),0)</f>
        <v>#REF!</v>
      </c>
      <c r="E16" t="e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(Data!$J$2:$J$145+Data!$K$2:$K$145)),0)</f>
        <v>#REF!</v>
      </c>
      <c r="F16" t="e">
        <f t="shared" si="0"/>
        <v>#REF!</v>
      </c>
      <c r="G16" t="e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Data!$O$2:$O$145),0)</f>
        <v>#REF!</v>
      </c>
    </row>
    <row r="17" spans="1:7" x14ac:dyDescent="0.3">
      <c r="A17" t="s">
        <v>70</v>
      </c>
      <c r="B17">
        <v>2025</v>
      </c>
      <c r="C17">
        <v>3</v>
      </c>
      <c r="D17" t="e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Data!$I$2:$I$145),0)</f>
        <v>#REF!</v>
      </c>
      <c r="E17" t="e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(Data!$J$2:$J$145+Data!$K$2:$K$145)),0)</f>
        <v>#REF!</v>
      </c>
      <c r="F17" t="e">
        <f t="shared" si="0"/>
        <v>#REF!</v>
      </c>
      <c r="G17" t="e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Data!$O$2:$O$145),0)</f>
        <v>#REF!</v>
      </c>
    </row>
    <row r="18" spans="1:7" x14ac:dyDescent="0.3">
      <c r="A18" t="s">
        <v>71</v>
      </c>
      <c r="B18">
        <v>2025</v>
      </c>
      <c r="C18">
        <v>4</v>
      </c>
      <c r="D18" t="e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Data!$I$2:$I$145),0)</f>
        <v>#REF!</v>
      </c>
      <c r="E18" t="e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(Data!$J$2:$J$145+Data!$K$2:$K$145)),0)</f>
        <v>#REF!</v>
      </c>
      <c r="F18" t="e">
        <f t="shared" si="0"/>
        <v>#REF!</v>
      </c>
      <c r="G18" t="e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Data!$O$2:$O$145),0)</f>
        <v>#REF!</v>
      </c>
    </row>
    <row r="19" spans="1:7" x14ac:dyDescent="0.3">
      <c r="A19" t="s">
        <v>72</v>
      </c>
      <c r="B19">
        <v>2025</v>
      </c>
      <c r="C19">
        <v>5</v>
      </c>
      <c r="D19" t="e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Data!$I$2:$I$145),0)</f>
        <v>#REF!</v>
      </c>
      <c r="E19" t="e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(Data!$J$2:$J$145+Data!$K$2:$K$145)),0)</f>
        <v>#REF!</v>
      </c>
      <c r="F19" t="e">
        <f t="shared" si="0"/>
        <v>#REF!</v>
      </c>
      <c r="G19" t="e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Data!$O$2:$O$145),0)</f>
        <v>#REF!</v>
      </c>
    </row>
    <row r="20" spans="1:7" x14ac:dyDescent="0.3">
      <c r="A20" t="s">
        <v>73</v>
      </c>
      <c r="B20">
        <v>2025</v>
      </c>
      <c r="C20">
        <v>6</v>
      </c>
      <c r="D20" t="e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Data!$I$2:$I$145),0)</f>
        <v>#REF!</v>
      </c>
      <c r="E20" t="e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(Data!$J$2:$J$145+Data!$K$2:$K$145)),0)</f>
        <v>#REF!</v>
      </c>
      <c r="F20" t="e">
        <f t="shared" si="0"/>
        <v>#REF!</v>
      </c>
      <c r="G20" t="e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Data!$O$2:$O$145),0)</f>
        <v>#REF!</v>
      </c>
    </row>
    <row r="21" spans="1:7" x14ac:dyDescent="0.3">
      <c r="A21" t="s">
        <v>74</v>
      </c>
      <c r="B21">
        <v>2025</v>
      </c>
      <c r="C21">
        <v>7</v>
      </c>
      <c r="D21" t="e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Data!$I$2:$I$145),0)</f>
        <v>#REF!</v>
      </c>
      <c r="E21" t="e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(Data!$J$2:$J$145+Data!$K$2:$K$145)),0)</f>
        <v>#REF!</v>
      </c>
      <c r="F21" t="e">
        <f t="shared" si="0"/>
        <v>#REF!</v>
      </c>
      <c r="G21" t="e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Data!$O$2:$O$145),0)</f>
        <v>#REF!</v>
      </c>
    </row>
    <row r="22" spans="1:7" x14ac:dyDescent="0.3">
      <c r="A22" t="s">
        <v>75</v>
      </c>
      <c r="B22">
        <v>2025</v>
      </c>
      <c r="C22">
        <v>8</v>
      </c>
      <c r="D22" t="e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Data!$I$2:$I$145),0)</f>
        <v>#REF!</v>
      </c>
      <c r="E22" t="e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(Data!$J$2:$J$145+Data!$K$2:$K$145)),0)</f>
        <v>#REF!</v>
      </c>
      <c r="F22" t="e">
        <f t="shared" si="0"/>
        <v>#REF!</v>
      </c>
      <c r="G22" t="e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Data!$O$2:$O$145),0)</f>
        <v>#REF!</v>
      </c>
    </row>
    <row r="23" spans="1:7" x14ac:dyDescent="0.3">
      <c r="A23" t="s">
        <v>76</v>
      </c>
      <c r="B23">
        <v>2025</v>
      </c>
      <c r="C23">
        <v>9</v>
      </c>
      <c r="D23" t="e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Data!$I$2:$I$145),0)</f>
        <v>#REF!</v>
      </c>
      <c r="E23" t="e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(Data!$J$2:$J$145+Data!$K$2:$K$145)),0)</f>
        <v>#REF!</v>
      </c>
      <c r="F23" t="e">
        <f t="shared" si="0"/>
        <v>#REF!</v>
      </c>
      <c r="G23" t="e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Data!$O$2:$O$145),0)</f>
        <v>#REF!</v>
      </c>
    </row>
    <row r="24" spans="1:7" x14ac:dyDescent="0.3">
      <c r="A24" t="s">
        <v>77</v>
      </c>
      <c r="B24">
        <v>2025</v>
      </c>
      <c r="C24">
        <v>10</v>
      </c>
      <c r="D24" t="e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Data!$I$2:$I$145),0)</f>
        <v>#REF!</v>
      </c>
      <c r="E24" t="e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(Data!$J$2:$J$145+Data!$K$2:$K$145)),0)</f>
        <v>#REF!</v>
      </c>
      <c r="F24" t="e">
        <f t="shared" si="0"/>
        <v>#REF!</v>
      </c>
      <c r="G24" t="e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Data!$O$2:$O$145),0)</f>
        <v>#REF!</v>
      </c>
    </row>
    <row r="25" spans="1:7" x14ac:dyDescent="0.3">
      <c r="A25" t="s">
        <v>78</v>
      </c>
      <c r="B25">
        <v>2025</v>
      </c>
      <c r="C25">
        <v>11</v>
      </c>
      <c r="D25" t="e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Data!$I$2:$I$145),0)</f>
        <v>#REF!</v>
      </c>
      <c r="E25" t="e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(Data!$J$2:$J$145+Data!$K$2:$K$145)),0)</f>
        <v>#REF!</v>
      </c>
      <c r="F25" t="e">
        <f t="shared" si="0"/>
        <v>#REF!</v>
      </c>
      <c r="G25" t="e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Data!$O$2:$O$145),0)</f>
        <v>#REF!</v>
      </c>
    </row>
    <row r="26" spans="1:7" x14ac:dyDescent="0.3">
      <c r="A26" t="s">
        <v>79</v>
      </c>
      <c r="B26">
        <v>2025</v>
      </c>
      <c r="C26">
        <v>12</v>
      </c>
      <c r="D26" t="e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Data!$I$2:$I$145),0)</f>
        <v>#REF!</v>
      </c>
      <c r="E26" t="e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(Data!$J$2:$J$145+Data!$K$2:$K$145)),0)</f>
        <v>#REF!</v>
      </c>
      <c r="F26" t="e">
        <f t="shared" si="0"/>
        <v>#REF!</v>
      </c>
      <c r="G26" t="e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Data!$O$2:$O$145),0)</f>
        <v>#REF!</v>
      </c>
    </row>
    <row r="28" spans="1:7" x14ac:dyDescent="0.3">
      <c r="A28" t="s">
        <v>80</v>
      </c>
    </row>
    <row r="29" spans="1:7" x14ac:dyDescent="0.3">
      <c r="A29" t="s">
        <v>0</v>
      </c>
      <c r="B29" t="s">
        <v>1</v>
      </c>
    </row>
    <row r="30" spans="1:7" x14ac:dyDescent="0.3">
      <c r="A30" t="s">
        <v>2</v>
      </c>
      <c r="B30" t="e">
        <f>SUMPRODUCT((Data!$B$2:$B$145=IF(Sel_Year="All",Data!$B$2:$B$145,VALUE(Sel_Year)))*(Data!$C$2:$C$145=IF(Sel_Quarter="All",Data!$C$2:$C$145,Sel_Quarter))*(Data!$F$2:$F$145="Finance")*(Data!$G$2:$G$145=IF(Sel_Region="All",Data!$G$2:$G$145,Sel_Region))*Data!$I$2:$I$145)</f>
        <v>#REF!</v>
      </c>
    </row>
    <row r="31" spans="1:7" x14ac:dyDescent="0.3">
      <c r="A31" t="s">
        <v>3</v>
      </c>
      <c r="B31" t="e">
        <f>SUMPRODUCT((Data!$B$2:$B$145=IF(Sel_Year="All",Data!$B$2:$B$145,VALUE(Sel_Year)))*(Data!$C$2:$C$145=IF(Sel_Quarter="All",Data!$C$2:$C$145,Sel_Quarter))*(Data!$F$2:$F$145="HR")*(Data!$G$2:$G$145=IF(Sel_Region="All",Data!$G$2:$G$145,Sel_Region))*Data!$I$2:$I$145)</f>
        <v>#REF!</v>
      </c>
    </row>
    <row r="32" spans="1:7" x14ac:dyDescent="0.3">
      <c r="A32" t="s">
        <v>4</v>
      </c>
      <c r="B32" t="e">
        <f>SUMPRODUCT((Data!$B$2:$B$145=IF(Sel_Year="All",Data!$B$2:$B$145,VALUE(Sel_Year)))*(Data!$C$2:$C$145=IF(Sel_Quarter="All",Data!$C$2:$C$145,Sel_Quarter))*(Data!$F$2:$F$145="IT")*(Data!$G$2:$G$145=IF(Sel_Region="All",Data!$G$2:$G$145,Sel_Region))*Data!$I$2:$I$145)</f>
        <v>#REF!</v>
      </c>
    </row>
    <row r="33" spans="1:2" x14ac:dyDescent="0.3">
      <c r="A33" t="s">
        <v>5</v>
      </c>
      <c r="B33" t="e">
        <f>SUMPRODUCT((Data!$B$2:$B$145=IF(Sel_Year="All",Data!$B$2:$B$145,VALUE(Sel_Year)))*(Data!$C$2:$C$145=IF(Sel_Quarter="All",Data!$C$2:$C$145,Sel_Quarter))*(Data!$F$2:$F$145="Marketing")*(Data!$G$2:$G$145=IF(Sel_Region="All",Data!$G$2:$G$145,Sel_Region))*Data!$I$2:$I$145)</f>
        <v>#REF!</v>
      </c>
    </row>
    <row r="34" spans="1:2" x14ac:dyDescent="0.3">
      <c r="A34" t="s">
        <v>6</v>
      </c>
      <c r="B34" t="e">
        <f>SUMPRODUCT((Data!$B$2:$B$145=IF(Sel_Year="All",Data!$B$2:$B$145,VALUE(Sel_Year)))*(Data!$C$2:$C$145=IF(Sel_Quarter="All",Data!$C$2:$C$145,Sel_Quarter))*(Data!$F$2:$F$145="Operations")*(Data!$G$2:$G$145=IF(Sel_Region="All",Data!$G$2:$G$145,Sel_Region))*Data!$I$2:$I$145)</f>
        <v>#REF!</v>
      </c>
    </row>
    <row r="35" spans="1:2" x14ac:dyDescent="0.3">
      <c r="A35" t="s">
        <v>7</v>
      </c>
      <c r="B35" t="e">
        <f>SUMPRODUCT((Data!$B$2:$B$145=IF(Sel_Year="All",Data!$B$2:$B$145,VALUE(Sel_Year)))*(Data!$C$2:$C$145=IF(Sel_Quarter="All",Data!$C$2:$C$145,Sel_Quarter))*(Data!$F$2:$F$145="Sales")*(Data!$G$2:$G$145=IF(Sel_Region="All",Data!$G$2:$G$145,Sel_Region))*Data!$I$2:$I$145)</f>
        <v>#REF!</v>
      </c>
    </row>
    <row r="37" spans="1:2" x14ac:dyDescent="0.3">
      <c r="A37" t="s">
        <v>81</v>
      </c>
    </row>
    <row r="38" spans="1:2" x14ac:dyDescent="0.3">
      <c r="A38" t="s">
        <v>13</v>
      </c>
      <c r="B38" t="s">
        <v>1</v>
      </c>
    </row>
    <row r="39" spans="1:2" x14ac:dyDescent="0.3">
      <c r="A39" t="s">
        <v>29</v>
      </c>
      <c r="B39" t="e">
        <f>SUMPRODUCT((Data!$B$2:$B$145=IF(Sel_Year="All",Data!$B$2:$B$145,VALUE(Sel_Year)))*(Data!$C$2:$C$145=IF(Sel_Quarter="All",Data!$C$2:$C$145,Sel_Quarter))*(Data!$F$2:$F$145=IF(Sel_Department="All",Data!$F$2:$F$145,Sel_Department))*(Data!$G$2:$G$145="East")*Data!$I$2:$I$145)</f>
        <v>#REF!</v>
      </c>
    </row>
    <row r="40" spans="1:2" x14ac:dyDescent="0.3">
      <c r="A40" t="s">
        <v>24</v>
      </c>
      <c r="B40" t="e">
        <f>SUMPRODUCT((Data!$B$2:$B$145=IF(Sel_Year="All",Data!$B$2:$B$145,VALUE(Sel_Year)))*(Data!$C$2:$C$145=IF(Sel_Quarter="All",Data!$C$2:$C$145,Sel_Quarter))*(Data!$F$2:$F$145=IF(Sel_Department="All",Data!$F$2:$F$145,Sel_Department))*(Data!$G$2:$G$145="North")*Data!$I$2:$I$145)</f>
        <v>#REF!</v>
      </c>
    </row>
    <row r="41" spans="1:2" x14ac:dyDescent="0.3">
      <c r="A41" t="s">
        <v>27</v>
      </c>
      <c r="B41" t="e">
        <f>SUMPRODUCT((Data!$B$2:$B$145=IF(Sel_Year="All",Data!$B$2:$B$145,VALUE(Sel_Year)))*(Data!$C$2:$C$145=IF(Sel_Quarter="All",Data!$C$2:$C$145,Sel_Quarter))*(Data!$F$2:$F$145=IF(Sel_Department="All",Data!$F$2:$F$145,Sel_Department))*(Data!$G$2:$G$145="South")*Data!$I$2:$I$145)</f>
        <v>#REF!</v>
      </c>
    </row>
    <row r="42" spans="1:2" x14ac:dyDescent="0.3">
      <c r="A42" t="s">
        <v>31</v>
      </c>
      <c r="B42" t="e">
        <f>SUMPRODUCT((Data!$B$2:$B$145=IF(Sel_Year="All",Data!$B$2:$B$145,VALUE(Sel_Year)))*(Data!$C$2:$C$145=IF(Sel_Quarter="All",Data!$C$2:$C$145,Sel_Quarter))*(Data!$F$2:$F$145=IF(Sel_Department="All",Data!$F$2:$F$145,Sel_Department))*(Data!$G$2:$G$145="West")*Data!$I$2:$I$145)</f>
        <v>#REF!</v>
      </c>
    </row>
    <row r="44" spans="1:2" x14ac:dyDescent="0.3">
      <c r="A44" t="s">
        <v>82</v>
      </c>
    </row>
    <row r="45" spans="1:2" x14ac:dyDescent="0.3">
      <c r="A45" t="s">
        <v>83</v>
      </c>
      <c r="B45" t="s">
        <v>1</v>
      </c>
    </row>
    <row r="46" spans="1:2" x14ac:dyDescent="0.3">
      <c r="A46" t="s">
        <v>33</v>
      </c>
      <c r="B46" t="e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Apparel")*Data!$I$2:$I$145)</f>
        <v>#REF!</v>
      </c>
    </row>
    <row r="47" spans="1:2" x14ac:dyDescent="0.3">
      <c r="A47" t="s">
        <v>30</v>
      </c>
      <c r="B47" t="e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Electronics")*Data!$I$2:$I$145)</f>
        <v>#REF!</v>
      </c>
    </row>
    <row r="48" spans="1:2" x14ac:dyDescent="0.3">
      <c r="A48" t="s">
        <v>36</v>
      </c>
      <c r="B48" t="e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Home Goods")*Data!$I$2:$I$145)</f>
        <v>#REF!</v>
      </c>
    </row>
    <row r="49" spans="1:2" x14ac:dyDescent="0.3">
      <c r="A49" t="s">
        <v>25</v>
      </c>
      <c r="B49" t="e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Software")*Data!$I$2:$I$145)</f>
        <v>#REF!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Hidden_Data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2026-08-31T15:21:47Z</dcterms:created>
  <dcterms:modified xsi:type="dcterms:W3CDTF">2026-08-31T15:46:54Z</dcterms:modified>
  <cp:category/>
</cp:coreProperties>
</file>